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CDQAR9\Documents\Offline\MVNQ Forms\Updated\"/>
    </mc:Choice>
  </mc:AlternateContent>
  <xr:revisionPtr revIDLastSave="0" documentId="8_{5CB2C9FD-30F3-4604-8042-0A49C4E2B6AB}" xr6:coauthVersionLast="47" xr6:coauthVersionMax="47" xr10:uidLastSave="{00000000-0000-0000-0000-000000000000}"/>
  <bookViews>
    <workbookView xWindow="28680" yWindow="-1935" windowWidth="29040" windowHeight="15840"/>
  </bookViews>
  <sheets>
    <sheet name="MVNQS05" sheetId="1" r:id="rId1"/>
    <sheet name="Data" sheetId="3" state="hidden" r:id="rId2"/>
    <sheet name="Lookup" sheetId="2" state="hidden" r:id="rId3"/>
  </sheets>
  <definedNames>
    <definedName name="BREAK_TYPE">Lookup!$V$2:$V$8</definedName>
    <definedName name="CALIBRATION_BLOCK_TYPE">Lookup!$AC$2:$AC$7</definedName>
    <definedName name="CAP_METHOD">Lookup!$S$2:$S$6</definedName>
    <definedName name="COMPACTION_HAMMER">Lookup!$G$2:$G$3</definedName>
    <definedName name="CONCRETE_FEATURE">Lookup!$H$2:$H$9</definedName>
    <definedName name="COUPLANT">Lookup!$AD$2:$AD$3</definedName>
    <definedName name="CURRENT">Lookup!$AA$2:$AA$6</definedName>
    <definedName name="DELIVERY_METHOD">Lookup!$R$2:$R$4</definedName>
    <definedName name="DEMAGNETIZING_METHOD">Lookup!$AB$2:$AB$6</definedName>
    <definedName name="DEVELOPER">Lookup!$AH$2:$AH$6</definedName>
    <definedName name="EMULSIFIER">Lookup!$AG$2:$AG$4</definedName>
    <definedName name="FIELD_DIRECTION">Lookup!$Z$2:$Z$7</definedName>
    <definedName name="FORM_DATA">Data!$A$1:$P$2</definedName>
    <definedName name="GROUP_SYMBOL">Lookup!$J$2:$J$15</definedName>
    <definedName name="INFO_DATA">Data!$A$7:$D$8</definedName>
    <definedName name="INSPECTION_TYPE">Lookup!$AI$2:$AI$6</definedName>
    <definedName name="JOINT_TYPE">Lookup!$AK$2:$AK$9</definedName>
    <definedName name="LAB_TYPE">Lookup!$C$2:$C$4</definedName>
    <definedName name="MAGNETIC_PARTICULATE">Lookup!$X$2:$X$5</definedName>
    <definedName name="MAGNETIC_PARTICULATE_APPLICATION">Lookup!$Y$2:$Y$6</definedName>
    <definedName name="MAGNETIZING_COMPONENT">Lookup!$W$2:$W$6</definedName>
    <definedName name="MATERIAL_SOURCE">Lookup!$K$2:$K$4</definedName>
    <definedName name="METHOD_4253">Lookup!$Q$2:$Q$9</definedName>
    <definedName name="METHOD_4254">Lookup!$P$2:$P$4</definedName>
    <definedName name="MOISTURE_CONTENT_METHOD">Lookup!$O$2:$O$5</definedName>
    <definedName name="PENETRANT">Lookup!$AF$2:$AF$3</definedName>
    <definedName name="PLACEMENT_METHOD">Lookup!$D$2:$D$8</definedName>
    <definedName name="PREPARATION_METHOD">Lookup!$F$2:$F$3</definedName>
    <definedName name="_xlnm.Print_Area" localSheetId="0">MVNQS05!$A$1:$M$27</definedName>
    <definedName name="SAMPLE_DIMENSIONS">Lookup!$U$2:$U$3</definedName>
    <definedName name="SAMPLE_SIZE">Lookup!$T$2:$T$8</definedName>
    <definedName name="SIEVE_TYPE">Lookup!$AJ$2:$AJ$25</definedName>
    <definedName name="SOIL_FEATURE">Lookup!$I$2:$I$15</definedName>
    <definedName name="SOURCE_DATA">Data!$A$3:$M$4</definedName>
    <definedName name="SPEC_DATA">Data!$A$5:$C$6</definedName>
    <definedName name="SPECIFIC_GRAVITY_METHOD">Lookup!$E$2:$E$3</definedName>
    <definedName name="TEST_DATA">Data!$A$9:$O$21</definedName>
    <definedName name="TEST_METHOD">Lookup!$N$2:$N$8</definedName>
    <definedName name="TEST_RESULT">Lookup!$L$2:$L$4</definedName>
    <definedName name="TRANSMISSION_MODE">Lookup!$M$2:$M$8</definedName>
    <definedName name="WEDGE_ANGLE">Lookup!$AE$2:$AE$4</definedName>
    <definedName name="YES_NO">Lookup!$B$2:$B$3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" l="1"/>
  <c r="N12" i="3"/>
  <c r="N13" i="3"/>
  <c r="N14" i="3"/>
  <c r="N15" i="3"/>
  <c r="N16" i="3"/>
  <c r="N17" i="3"/>
  <c r="N18" i="3"/>
  <c r="N19" i="3"/>
  <c r="N20" i="3"/>
  <c r="N21" i="3"/>
  <c r="N10" i="3"/>
  <c r="M10" i="3"/>
  <c r="D8" i="3"/>
  <c r="C8" i="3"/>
  <c r="B11" i="3"/>
  <c r="B12" i="3"/>
  <c r="B13" i="3"/>
  <c r="B14" i="3"/>
  <c r="B15" i="3"/>
  <c r="B16" i="3"/>
  <c r="B17" i="3"/>
  <c r="B18" i="3"/>
  <c r="B19" i="3"/>
  <c r="B20" i="3"/>
  <c r="B21" i="3"/>
  <c r="B10" i="3"/>
  <c r="O2" i="3"/>
  <c r="J4" i="3"/>
  <c r="J2" i="3"/>
  <c r="H2" i="3"/>
  <c r="F2" i="3"/>
  <c r="J12" i="1"/>
  <c r="J13" i="1"/>
  <c r="J14" i="1"/>
  <c r="J15" i="1"/>
  <c r="J16" i="1"/>
  <c r="J17" i="1"/>
  <c r="J18" i="1"/>
  <c r="J19" i="1"/>
  <c r="J20" i="1"/>
  <c r="J21" i="1"/>
  <c r="J22" i="1"/>
  <c r="J11" i="1"/>
  <c r="C6" i="3"/>
  <c r="B6" i="3"/>
  <c r="G2" i="3"/>
  <c r="A2" i="3" s="1"/>
  <c r="E2" i="3"/>
  <c r="C27" i="1"/>
  <c r="O11" i="3"/>
  <c r="A11" i="3" s="1"/>
  <c r="E11" i="3"/>
  <c r="G11" i="3"/>
  <c r="H11" i="3"/>
  <c r="I11" i="3"/>
  <c r="J11" i="3"/>
  <c r="K11" i="3"/>
  <c r="L11" i="3"/>
  <c r="M11" i="3"/>
  <c r="O12" i="3"/>
  <c r="A12" i="3"/>
  <c r="F12" i="3"/>
  <c r="E12" i="3"/>
  <c r="G12" i="3"/>
  <c r="H12" i="3"/>
  <c r="I12" i="3"/>
  <c r="J12" i="3"/>
  <c r="K12" i="3"/>
  <c r="L12" i="3"/>
  <c r="M12" i="3"/>
  <c r="O13" i="3"/>
  <c r="A13" i="3" s="1"/>
  <c r="E13" i="3"/>
  <c r="G13" i="3"/>
  <c r="H13" i="3"/>
  <c r="I13" i="3"/>
  <c r="J13" i="3"/>
  <c r="K13" i="3"/>
  <c r="L13" i="3"/>
  <c r="M13" i="3"/>
  <c r="O14" i="3"/>
  <c r="A14" i="3" s="1"/>
  <c r="E14" i="3"/>
  <c r="G14" i="3"/>
  <c r="H14" i="3"/>
  <c r="I14" i="3"/>
  <c r="J14" i="3"/>
  <c r="K14" i="3"/>
  <c r="L14" i="3"/>
  <c r="M14" i="3"/>
  <c r="O15" i="3"/>
  <c r="A15" i="3" s="1"/>
  <c r="E15" i="3"/>
  <c r="G15" i="3"/>
  <c r="H15" i="3"/>
  <c r="I15" i="3"/>
  <c r="J15" i="3"/>
  <c r="K15" i="3"/>
  <c r="L15" i="3"/>
  <c r="M15" i="3"/>
  <c r="O16" i="3"/>
  <c r="A16" i="3" s="1"/>
  <c r="E16" i="3"/>
  <c r="G16" i="3"/>
  <c r="H16" i="3"/>
  <c r="I16" i="3"/>
  <c r="J16" i="3"/>
  <c r="K16" i="3"/>
  <c r="L16" i="3"/>
  <c r="M16" i="3"/>
  <c r="O17" i="3"/>
  <c r="A17" i="3"/>
  <c r="E17" i="3"/>
  <c r="G17" i="3"/>
  <c r="H17" i="3"/>
  <c r="I17" i="3"/>
  <c r="J17" i="3"/>
  <c r="K17" i="3"/>
  <c r="L17" i="3"/>
  <c r="M17" i="3"/>
  <c r="O18" i="3"/>
  <c r="A18" i="3" s="1"/>
  <c r="O10" i="3"/>
  <c r="A10" i="3"/>
  <c r="E18" i="3"/>
  <c r="G18" i="3"/>
  <c r="H18" i="3"/>
  <c r="I18" i="3"/>
  <c r="J18" i="3"/>
  <c r="K18" i="3"/>
  <c r="L18" i="3"/>
  <c r="M18" i="3"/>
  <c r="O19" i="3"/>
  <c r="A19" i="3" s="1"/>
  <c r="E19" i="3"/>
  <c r="G19" i="3"/>
  <c r="H19" i="3"/>
  <c r="I19" i="3"/>
  <c r="J19" i="3"/>
  <c r="K19" i="3"/>
  <c r="L19" i="3"/>
  <c r="M19" i="3"/>
  <c r="O20" i="3"/>
  <c r="A20" i="3"/>
  <c r="E20" i="3"/>
  <c r="G20" i="3"/>
  <c r="H20" i="3"/>
  <c r="I20" i="3"/>
  <c r="J20" i="3"/>
  <c r="K20" i="3"/>
  <c r="L20" i="3"/>
  <c r="M20" i="3"/>
  <c r="O21" i="3"/>
  <c r="A21" i="3" s="1"/>
  <c r="E21" i="3"/>
  <c r="G21" i="3"/>
  <c r="H21" i="3"/>
  <c r="I21" i="3"/>
  <c r="J21" i="3"/>
  <c r="K21" i="3"/>
  <c r="L21" i="3"/>
  <c r="M21" i="3"/>
  <c r="L10" i="3"/>
  <c r="K10" i="3"/>
  <c r="I10" i="3"/>
  <c r="H10" i="3"/>
  <c r="G10" i="3"/>
  <c r="J10" i="3"/>
  <c r="D4" i="3"/>
  <c r="L4" i="3"/>
  <c r="M4" i="3"/>
  <c r="C4" i="3"/>
  <c r="I4" i="3"/>
  <c r="F4" i="3"/>
  <c r="M2" i="3"/>
  <c r="N2" i="3"/>
  <c r="E10" i="3"/>
  <c r="K4" i="3"/>
  <c r="L2" i="3"/>
  <c r="K2" i="3"/>
  <c r="I2" i="3"/>
  <c r="B8" i="3"/>
  <c r="E4" i="3"/>
  <c r="H4" i="3"/>
  <c r="D2" i="3"/>
  <c r="P2" i="3"/>
  <c r="D27" i="1"/>
  <c r="F19" i="3"/>
  <c r="F20" i="3"/>
  <c r="F21" i="3"/>
  <c r="F17" i="3"/>
  <c r="F15" i="3"/>
  <c r="F13" i="3"/>
  <c r="F11" i="3"/>
  <c r="F10" i="3"/>
  <c r="F18" i="3"/>
  <c r="F14" i="3"/>
  <c r="A8" i="3" l="1"/>
  <c r="A4" i="3"/>
  <c r="A6" i="3"/>
  <c r="F16" i="3"/>
</calcChain>
</file>

<file path=xl/sharedStrings.xml><?xml version="1.0" encoding="utf-8"?>
<sst xmlns="http://schemas.openxmlformats.org/spreadsheetml/2006/main" count="360" uniqueCount="317">
  <si>
    <t>Laboratory</t>
  </si>
  <si>
    <t>Contractor</t>
  </si>
  <si>
    <t>Station</t>
  </si>
  <si>
    <t>Feature</t>
  </si>
  <si>
    <t>Offset</t>
  </si>
  <si>
    <t>Water Content (%)</t>
  </si>
  <si>
    <t>Sample Date</t>
  </si>
  <si>
    <t>Mix Date</t>
  </si>
  <si>
    <t>Tested at (Days)</t>
  </si>
  <si>
    <t>PROJECT</t>
  </si>
  <si>
    <t>CONTRACT_NO</t>
  </si>
  <si>
    <t>CONTRACTOR</t>
  </si>
  <si>
    <t>FEATURE</t>
  </si>
  <si>
    <t>TEST_NO</t>
  </si>
  <si>
    <t>COMPRESSIVE_STRENGTH</t>
  </si>
  <si>
    <t>MIX_DATE</t>
  </si>
  <si>
    <t>SAMPLE_DATE</t>
  </si>
  <si>
    <t>REMARKS</t>
  </si>
  <si>
    <t>LABORATORY</t>
  </si>
  <si>
    <t>Bottom of Borehole Elevation (ft)</t>
  </si>
  <si>
    <t>Top of Borehole Elevation (ft)</t>
  </si>
  <si>
    <t>Report No</t>
  </si>
  <si>
    <t>FORM_NAME</t>
  </si>
  <si>
    <t>MVNQS05</t>
  </si>
  <si>
    <t>VERSION</t>
  </si>
  <si>
    <t>USACE Contract No</t>
  </si>
  <si>
    <t xml:space="preserve">Test No </t>
  </si>
  <si>
    <r>
      <t>Dry Unit Weight (lbs/ft</t>
    </r>
    <r>
      <rPr>
        <b/>
        <sz val="12"/>
        <rFont val="Arial"/>
      </rPr>
      <t>³</t>
    </r>
    <r>
      <rPr>
        <b/>
        <sz val="12"/>
        <rFont val="Arial"/>
        <family val="2"/>
      </rPr>
      <t>)</t>
    </r>
  </si>
  <si>
    <t>Wet Unit Weight (lbs/ft³)</t>
  </si>
  <si>
    <t>Compressive Strength (lbs/in²)</t>
  </si>
  <si>
    <t>Visual Description</t>
  </si>
  <si>
    <t>Lab Type</t>
  </si>
  <si>
    <t>Lab Tested By</t>
  </si>
  <si>
    <t>Remarks</t>
  </si>
  <si>
    <t>Test Result</t>
  </si>
  <si>
    <t>Reviewed By</t>
  </si>
  <si>
    <t>Submitted By</t>
  </si>
  <si>
    <t>Test Date</t>
  </si>
  <si>
    <t>Sample Weight (g)</t>
  </si>
  <si>
    <t>Validation Name</t>
  </si>
  <si>
    <t>YES_NO</t>
  </si>
  <si>
    <t>LAB_TYPE</t>
  </si>
  <si>
    <t>PLACEMENT_METHOD</t>
  </si>
  <si>
    <t>SPECIFIC_GRAVITY_METHOD</t>
  </si>
  <si>
    <t>PREPARATION_METHOD</t>
  </si>
  <si>
    <t>HAMMER_METHOD</t>
  </si>
  <si>
    <t>CONCRETE_FEATURE</t>
  </si>
  <si>
    <t>SOIL_FEATURE</t>
  </si>
  <si>
    <t>GROUP_SYMBOL</t>
  </si>
  <si>
    <t>MATERIAL_SOURCE</t>
  </si>
  <si>
    <t>TEST_RESULT</t>
  </si>
  <si>
    <t>TRANSMISSION_MODE</t>
  </si>
  <si>
    <t>MOISTURE_CONTENT_METHOD</t>
  </si>
  <si>
    <t>METHOD_4254</t>
  </si>
  <si>
    <t>METHOD_4253</t>
  </si>
  <si>
    <t>DELIVERY_METHOD</t>
  </si>
  <si>
    <t>CAP_METHOD</t>
  </si>
  <si>
    <t>SAMPLE_SIZE</t>
  </si>
  <si>
    <t>BREAK_TYPE</t>
  </si>
  <si>
    <t>Validation Data</t>
  </si>
  <si>
    <t>Yes</t>
  </si>
  <si>
    <t>IND</t>
  </si>
  <si>
    <t>Direct Discharge</t>
  </si>
  <si>
    <t>ASTM D 854</t>
  </si>
  <si>
    <t>Moist</t>
  </si>
  <si>
    <t>Manual</t>
  </si>
  <si>
    <t>CH</t>
  </si>
  <si>
    <t>Jobsite</t>
  </si>
  <si>
    <t>Pass</t>
  </si>
  <si>
    <t>DT 300</t>
  </si>
  <si>
    <t>ASTM D698-A</t>
  </si>
  <si>
    <t>ASTM D 2216</t>
  </si>
  <si>
    <t>Method A</t>
  </si>
  <si>
    <t>Method 1A - Wet</t>
  </si>
  <si>
    <t>Testing Lab</t>
  </si>
  <si>
    <t>Sample Diameter (in)</t>
  </si>
  <si>
    <t>Type 1</t>
  </si>
  <si>
    <t>No</t>
  </si>
  <si>
    <t>QC</t>
  </si>
  <si>
    <t xml:space="preserve">Pumping </t>
  </si>
  <si>
    <t>Estimated</t>
  </si>
  <si>
    <t>Dry</t>
  </si>
  <si>
    <t>Mechanical</t>
  </si>
  <si>
    <t>Ramp</t>
  </si>
  <si>
    <t>CL</t>
  </si>
  <si>
    <t>Borrow Pit</t>
  </si>
  <si>
    <t>Fail</t>
  </si>
  <si>
    <t>DT 250</t>
  </si>
  <si>
    <t>ASTM D698-B</t>
  </si>
  <si>
    <t>ASTM D 4643</t>
  </si>
  <si>
    <t>Method B</t>
  </si>
  <si>
    <t>Method 1A - Dry</t>
  </si>
  <si>
    <t>Sample Width (in)</t>
  </si>
  <si>
    <t>Type 2</t>
  </si>
  <si>
    <t>QA</t>
  </si>
  <si>
    <t>Chute</t>
  </si>
  <si>
    <t>Access Road</t>
  </si>
  <si>
    <t>ML</t>
  </si>
  <si>
    <t>Other</t>
  </si>
  <si>
    <t>Info Only</t>
  </si>
  <si>
    <t>DT 200</t>
  </si>
  <si>
    <t>ASTM D698-C</t>
  </si>
  <si>
    <t>Method C</t>
  </si>
  <si>
    <t>Method 1B - Wet</t>
  </si>
  <si>
    <t>A-E</t>
  </si>
  <si>
    <t>Type 3</t>
  </si>
  <si>
    <t>Bucket</t>
  </si>
  <si>
    <t>Road</t>
  </si>
  <si>
    <t>SM</t>
  </si>
  <si>
    <t>DT 150</t>
  </si>
  <si>
    <t>ASTM D1557-A</t>
  </si>
  <si>
    <t>Method 1B - Dry</t>
  </si>
  <si>
    <t>Type 4</t>
  </si>
  <si>
    <t>Belt Conveyor</t>
  </si>
  <si>
    <t>SC</t>
  </si>
  <si>
    <t>DT 100</t>
  </si>
  <si>
    <t>ASTM D1557-B</t>
  </si>
  <si>
    <t>Method 2A - Wet</t>
  </si>
  <si>
    <t>Type 5</t>
  </si>
  <si>
    <t>Buggie</t>
  </si>
  <si>
    <t>SP</t>
  </si>
  <si>
    <t>DT 50</t>
  </si>
  <si>
    <t>ASTM D1557-C</t>
  </si>
  <si>
    <t>Method 2A - Dry</t>
  </si>
  <si>
    <t>Type 6</t>
  </si>
  <si>
    <t>Dumptruck</t>
  </si>
  <si>
    <t>SW</t>
  </si>
  <si>
    <t>Method 2B - Wet</t>
  </si>
  <si>
    <t>N/A</t>
  </si>
  <si>
    <t>Berm</t>
  </si>
  <si>
    <t>GW</t>
  </si>
  <si>
    <t>Method 2B - Dry</t>
  </si>
  <si>
    <t>GP</t>
  </si>
  <si>
    <t>Sand Blanket</t>
  </si>
  <si>
    <t>GC</t>
  </si>
  <si>
    <t>GM</t>
  </si>
  <si>
    <t>MH</t>
  </si>
  <si>
    <t>OH</t>
  </si>
  <si>
    <t>OL</t>
  </si>
  <si>
    <t>Validations</t>
  </si>
  <si>
    <t>Force Selection</t>
  </si>
  <si>
    <t>Sort Descending</t>
  </si>
  <si>
    <t>Input Message</t>
  </si>
  <si>
    <t>Yes or No</t>
  </si>
  <si>
    <t>Select the labs QA or QC status or IND for Independent pertaining to this contract</t>
  </si>
  <si>
    <t>Select the placement method</t>
  </si>
  <si>
    <t>Select the specific gravity method used</t>
  </si>
  <si>
    <t>Select the preparation method</t>
  </si>
  <si>
    <t>Select manual or mechanical hammer method</t>
  </si>
  <si>
    <t>Select the concrete feature</t>
  </si>
  <si>
    <t>Select the soil feature</t>
  </si>
  <si>
    <t>Select the group symbol</t>
  </si>
  <si>
    <t>Select the material source, see borrow pit link</t>
  </si>
  <si>
    <t xml:space="preserve">Select a test result or info only </t>
  </si>
  <si>
    <t>Select the transmission mode</t>
  </si>
  <si>
    <t>Select the appropriate ASTM method used</t>
  </si>
  <si>
    <t>Select the ASTM moisture content method used</t>
  </si>
  <si>
    <t>Select the method used for ASTM 4254</t>
  </si>
  <si>
    <t>Select the method used for ASTM 4253</t>
  </si>
  <si>
    <t>Select the sample delivery method</t>
  </si>
  <si>
    <t>Select the Cap method used</t>
  </si>
  <si>
    <t>Select the sample size used</t>
  </si>
  <si>
    <t>Select the sample dimension to use to calculate area</t>
  </si>
  <si>
    <t>Select the type of break</t>
  </si>
  <si>
    <t>Length to Diameter Ratio</t>
  </si>
  <si>
    <t>(lbs/in²) at</t>
  </si>
  <si>
    <t>Design Strength</t>
  </si>
  <si>
    <t>days</t>
  </si>
  <si>
    <t>Latitude (°N)</t>
  </si>
  <si>
    <t>Longitude (°W)</t>
  </si>
  <si>
    <t>KEY_VALUE</t>
  </si>
  <si>
    <t>REPORT_NO</t>
  </si>
  <si>
    <t>REPORT_DATE</t>
  </si>
  <si>
    <t>LAB_TESTED_BY</t>
  </si>
  <si>
    <t>REVIEWED_BY</t>
  </si>
  <si>
    <t>SUBMITTED_BY</t>
  </si>
  <si>
    <t>FILENAME</t>
  </si>
  <si>
    <t>VISUAL_DESCRIPTION</t>
  </si>
  <si>
    <t>STATION</t>
  </si>
  <si>
    <t>OFFSET</t>
  </si>
  <si>
    <t>LIFT_NO</t>
  </si>
  <si>
    <t>LATITUDE</t>
  </si>
  <si>
    <t>LONGITUDE</t>
  </si>
  <si>
    <t>TOP_BOREHOLE_ELEVATION</t>
  </si>
  <si>
    <t>BOTTOM_BOREHOLE_ELEVATION</t>
  </si>
  <si>
    <t>REQUIRED_TEST_DAYS</t>
  </si>
  <si>
    <t>MIN_DESIGN_STRENGTH</t>
  </si>
  <si>
    <t>COMMENT</t>
  </si>
  <si>
    <t>RETEST_OF_ID</t>
  </si>
  <si>
    <t>TEST_DATE</t>
  </si>
  <si>
    <t>LENGTH_TO_DIAMETER_RATIO</t>
  </si>
  <si>
    <t>SAMPLE_WEIGHT</t>
  </si>
  <si>
    <t>WET_UNIT_WEIGHT</t>
  </si>
  <si>
    <t>DRY_UNIT_WEIGHT</t>
  </si>
  <si>
    <t>Version</t>
  </si>
  <si>
    <t xml:space="preserve">Project </t>
  </si>
  <si>
    <t>2" x 4" Cylinders</t>
  </si>
  <si>
    <t>4" x 8" Cylinders</t>
  </si>
  <si>
    <t>6" x 12" Cylinders</t>
  </si>
  <si>
    <t>2" x 2" Cube</t>
  </si>
  <si>
    <t>4" x 4" Cube</t>
  </si>
  <si>
    <t>IIW</t>
  </si>
  <si>
    <t>DS</t>
  </si>
  <si>
    <t>DSC</t>
  </si>
  <si>
    <t>DC</t>
  </si>
  <si>
    <t>Pad</t>
  </si>
  <si>
    <t>Sulfur</t>
  </si>
  <si>
    <t>Gypsum</t>
  </si>
  <si>
    <t>Cut/Grind</t>
  </si>
  <si>
    <t>Neat Paste</t>
  </si>
  <si>
    <t>Shallow Foundation</t>
  </si>
  <si>
    <t>Pavement</t>
  </si>
  <si>
    <t>Glycerin</t>
  </si>
  <si>
    <t>Cellulose</t>
  </si>
  <si>
    <t>AC</t>
  </si>
  <si>
    <t>FWDC</t>
  </si>
  <si>
    <t>HWDC</t>
  </si>
  <si>
    <t>Heat</t>
  </si>
  <si>
    <t>AC Demagnetizing</t>
  </si>
  <si>
    <t>DC Demagnetizing</t>
  </si>
  <si>
    <t>Dry Powder</t>
  </si>
  <si>
    <t>Aqueous</t>
  </si>
  <si>
    <t>Nonaqueous</t>
  </si>
  <si>
    <t>Liquid Film</t>
  </si>
  <si>
    <t>Oil-based</t>
  </si>
  <si>
    <t>Water-based</t>
  </si>
  <si>
    <t>Multidirectional</t>
  </si>
  <si>
    <t>Circular</t>
  </si>
  <si>
    <t>Induced</t>
  </si>
  <si>
    <t>Longitudal</t>
  </si>
  <si>
    <t>Transverse</t>
  </si>
  <si>
    <t>Toroidal</t>
  </si>
  <si>
    <t>Dry / Non-Fluorescent</t>
  </si>
  <si>
    <t>Wet / Non-Fluorescent</t>
  </si>
  <si>
    <t>Wet / Fluorescent</t>
  </si>
  <si>
    <t>Dry / Fluorescent</t>
  </si>
  <si>
    <t>Continuous</t>
  </si>
  <si>
    <t>Residual</t>
  </si>
  <si>
    <t>Residual/Particle bath</t>
  </si>
  <si>
    <t>True Continuous</t>
  </si>
  <si>
    <t>Prods</t>
  </si>
  <si>
    <t>Electromagnets (Yoke)</t>
  </si>
  <si>
    <t>Coil/Cable Wrap</t>
  </si>
  <si>
    <t>Permanent Magnets</t>
  </si>
  <si>
    <t>Visible</t>
  </si>
  <si>
    <t>Fluorescent</t>
  </si>
  <si>
    <t>3" x 6" Cylinders</t>
  </si>
  <si>
    <t>Backfill</t>
  </si>
  <si>
    <t>Pavement Base</t>
  </si>
  <si>
    <t>Structural Fill</t>
  </si>
  <si>
    <t>Revision</t>
  </si>
  <si>
    <t>Unconfined Compression Strength</t>
  </si>
  <si>
    <t>Element No</t>
  </si>
  <si>
    <t>Break Type</t>
  </si>
  <si>
    <t>Sample Type</t>
  </si>
  <si>
    <t>ELEMENT_NO</t>
  </si>
  <si>
    <t>REVISION</t>
  </si>
  <si>
    <t>SAMPLE_TYPE</t>
  </si>
  <si>
    <t>STRAIN_RATE</t>
  </si>
  <si>
    <t>Strain Rate (in/min)</t>
  </si>
  <si>
    <t>Top Sample Elevation (ft)</t>
  </si>
  <si>
    <t>ELEVATION</t>
  </si>
  <si>
    <t>TESTED_AGE</t>
  </si>
  <si>
    <t>MOISTURE_CONTENT</t>
  </si>
  <si>
    <t>Visual</t>
  </si>
  <si>
    <t>Liquid</t>
  </si>
  <si>
    <t>Magnetic</t>
  </si>
  <si>
    <t>Radiographic</t>
  </si>
  <si>
    <t>Ultrasonic</t>
  </si>
  <si>
    <t>3"   (75 mm)</t>
  </si>
  <si>
    <t>2"   (50 mm)</t>
  </si>
  <si>
    <t>1 - 1/2"   (37.5 mm)</t>
  </si>
  <si>
    <t>3/4"   (19 mm)</t>
  </si>
  <si>
    <t>1/2"   (12.5 mm)</t>
  </si>
  <si>
    <t xml:space="preserve">3/8"   (9.5 mm) </t>
  </si>
  <si>
    <t>No 4   (4.75 mm)</t>
  </si>
  <si>
    <t>Coarse Pan</t>
  </si>
  <si>
    <t>No 8   (2.36 mm)</t>
  </si>
  <si>
    <t>Bedding</t>
  </si>
  <si>
    <t>Stabilized Fill</t>
  </si>
  <si>
    <t>1"     (25 mm)</t>
  </si>
  <si>
    <t>No. 3   (6.35 mm)</t>
  </si>
  <si>
    <t>No.6   (3.36 mm)</t>
  </si>
  <si>
    <t>No 10  (2 mm)</t>
  </si>
  <si>
    <t>No 16  (1.18 mm)</t>
  </si>
  <si>
    <t>No 20  (0.85 mm)</t>
  </si>
  <si>
    <t>No 30  (0.6 mm)</t>
  </si>
  <si>
    <t>No 40  (0.425 mm)</t>
  </si>
  <si>
    <t>No 50  (0.3 mm)</t>
  </si>
  <si>
    <t>No 60  (0.25 mm)</t>
  </si>
  <si>
    <t>No. 70   (0.210 mm)</t>
  </si>
  <si>
    <t>No 100 (0.15 mm)</t>
  </si>
  <si>
    <t>1 point</t>
  </si>
  <si>
    <t>Wall Stem</t>
  </si>
  <si>
    <t>Wall Base</t>
  </si>
  <si>
    <t>Stabilization Slab</t>
  </si>
  <si>
    <t>Slope Paving</t>
  </si>
  <si>
    <t>Bridge Bent</t>
  </si>
  <si>
    <t>Pile Cap</t>
  </si>
  <si>
    <t>Butt Joint</t>
  </si>
  <si>
    <t>Corner Joint</t>
  </si>
  <si>
    <t>T-Joint</t>
  </si>
  <si>
    <t>Lap Joint</t>
  </si>
  <si>
    <t>Edge Joint</t>
  </si>
  <si>
    <t>Flanged Butt Joint</t>
  </si>
  <si>
    <t>Flanged Lap Joint</t>
  </si>
  <si>
    <t>Flanged Edge Joint</t>
  </si>
  <si>
    <t>ASTM D 6938</t>
  </si>
  <si>
    <t>4" x 6" Cube</t>
  </si>
  <si>
    <t>No 140 (0.106 mm)</t>
  </si>
  <si>
    <t>No 200 (0.075 mm)</t>
  </si>
  <si>
    <t>Fine Pan</t>
  </si>
  <si>
    <t>Levee Embankment</t>
  </si>
  <si>
    <t>Semi-compacted Fill</t>
  </si>
  <si>
    <t>Uncompacted Fill</t>
  </si>
  <si>
    <t>Existing Subgrade</t>
  </si>
  <si>
    <t>Backscatter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</si>
</sst>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9" formatCode="0.000000"/>
    <numFmt numFmtId="172" formatCode="m/d/yyyy;@"/>
    <numFmt numFmtId="173" formatCode="#,##0.0"/>
    <numFmt numFmtId="174" formatCode="mm/dd/yyyy"/>
    <numFmt numFmtId="175" formatCode="0.0_)"/>
    <numFmt numFmtId="176" formatCode="m/d/yy;@"/>
  </numFmts>
  <fonts count="19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sz val="10"/>
      <color indexed="9"/>
      <name val="Arial"/>
    </font>
    <font>
      <sz val="10"/>
      <color indexed="6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color indexed="10"/>
      <name val="Arial"/>
    </font>
    <font>
      <sz val="12"/>
      <color indexed="10"/>
      <name val="Arial"/>
    </font>
    <font>
      <b/>
      <sz val="12"/>
      <color indexed="10"/>
      <name val="Arial"/>
    </font>
    <font>
      <b/>
      <sz val="8"/>
      <color indexed="10"/>
      <name val="Arial"/>
    </font>
    <font>
      <b/>
      <sz val="6"/>
      <color indexed="10"/>
      <name val="Arial"/>
    </font>
    <font>
      <b/>
      <sz val="12"/>
      <name val="Arial"/>
    </font>
    <font>
      <sz val="10"/>
      <name val="Courie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75" fontId="14" fillId="0" borderId="0"/>
  </cellStyleXfs>
  <cellXfs count="178">
    <xf numFmtId="0" fontId="0" fillId="0" borderId="0" xfId="0"/>
    <xf numFmtId="0" fontId="0" fillId="0" borderId="0" xfId="0" applyFill="1"/>
    <xf numFmtId="0" fontId="0" fillId="0" borderId="0" xfId="0" applyFill="1" applyBorder="1" applyAlignment="1"/>
    <xf numFmtId="0" fontId="0" fillId="0" borderId="0" xfId="0" applyNumberFormat="1" applyFill="1"/>
    <xf numFmtId="0" fontId="4" fillId="0" borderId="0" xfId="0" applyFont="1" applyFill="1"/>
    <xf numFmtId="49" fontId="4" fillId="0" borderId="0" xfId="0" applyNumberFormat="1" applyFont="1" applyFill="1"/>
    <xf numFmtId="174" fontId="4" fillId="0" borderId="0" xfId="0" applyNumberFormat="1" applyFont="1" applyFill="1"/>
    <xf numFmtId="0" fontId="4" fillId="0" borderId="0" xfId="0" applyNumberFormat="1" applyFont="1" applyFill="1"/>
    <xf numFmtId="0" fontId="5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/>
    <xf numFmtId="1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/>
    <xf numFmtId="0" fontId="8" fillId="0" borderId="0" xfId="0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49" fontId="8" fillId="0" borderId="0" xfId="0" applyNumberFormat="1" applyFont="1" applyFill="1"/>
    <xf numFmtId="174" fontId="8" fillId="0" borderId="0" xfId="0" applyNumberFormat="1" applyFont="1" applyFill="1"/>
    <xf numFmtId="0" fontId="8" fillId="0" borderId="0" xfId="0" applyNumberFormat="1" applyFont="1" applyFill="1"/>
    <xf numFmtId="0" fontId="9" fillId="0" borderId="0" xfId="0" applyFont="1" applyFill="1"/>
    <xf numFmtId="0" fontId="8" fillId="0" borderId="0" xfId="0" applyFont="1" applyFill="1" applyProtection="1"/>
    <xf numFmtId="0" fontId="10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/>
    <xf numFmtId="0" fontId="10" fillId="0" borderId="0" xfId="0" applyFont="1" applyFill="1" applyProtection="1"/>
    <xf numFmtId="0" fontId="8" fillId="0" borderId="0" xfId="0" applyFont="1" applyFill="1" applyBorder="1" applyAlignment="1"/>
    <xf numFmtId="0" fontId="11" fillId="0" borderId="0" xfId="0" applyFont="1" applyFill="1" applyAlignment="1" applyProtection="1">
      <alignment horizontal="center"/>
    </xf>
    <xf numFmtId="3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173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ill="1" applyBorder="1" applyAlignment="1"/>
    <xf numFmtId="0" fontId="0" fillId="2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0" fillId="2" borderId="2" xfId="0" applyNumberFormat="1" applyFill="1" applyBorder="1" applyAlignment="1"/>
    <xf numFmtId="0" fontId="0" fillId="0" borderId="2" xfId="0" applyNumberFormat="1" applyFill="1" applyBorder="1" applyAlignment="1" applyProtection="1"/>
    <xf numFmtId="0" fontId="0" fillId="2" borderId="2" xfId="0" applyNumberFormat="1" applyFill="1" applyBorder="1" applyAlignment="1" applyProtection="1"/>
    <xf numFmtId="0" fontId="0" fillId="2" borderId="2" xfId="0" applyFill="1" applyBorder="1"/>
    <xf numFmtId="0" fontId="0" fillId="0" borderId="2" xfId="0" applyBorder="1"/>
    <xf numFmtId="0" fontId="1" fillId="2" borderId="2" xfId="0" applyFont="1" applyFill="1" applyBorder="1"/>
    <xf numFmtId="0" fontId="0" fillId="0" borderId="3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0" borderId="3" xfId="0" applyNumberFormat="1" applyFont="1" applyFill="1" applyBorder="1" applyAlignment="1" applyProtection="1"/>
    <xf numFmtId="0" fontId="0" fillId="0" borderId="3" xfId="0" applyNumberFormat="1" applyFill="1" applyBorder="1" applyAlignment="1" applyProtection="1"/>
    <xf numFmtId="0" fontId="0" fillId="2" borderId="3" xfId="0" applyNumberFormat="1" applyFont="1" applyFill="1" applyBorder="1" applyAlignment="1" applyProtection="1"/>
    <xf numFmtId="0" fontId="0" fillId="2" borderId="3" xfId="0" applyNumberFormat="1" applyFill="1" applyBorder="1" applyAlignment="1" applyProtection="1"/>
    <xf numFmtId="0" fontId="0" fillId="0" borderId="3" xfId="0" applyNumberFormat="1" applyFill="1" applyBorder="1" applyAlignment="1"/>
    <xf numFmtId="0" fontId="1" fillId="0" borderId="3" xfId="1" applyNumberFormat="1" applyFont="1" applyFill="1" applyBorder="1" applyAlignment="1" applyProtection="1">
      <protection hidden="1"/>
    </xf>
    <xf numFmtId="0" fontId="15" fillId="2" borderId="3" xfId="0" applyFont="1" applyFill="1" applyBorder="1"/>
    <xf numFmtId="0" fontId="15" fillId="0" borderId="3" xfId="0" applyFont="1" applyFill="1" applyBorder="1" applyProtection="1"/>
    <xf numFmtId="0" fontId="0" fillId="2" borderId="3" xfId="0" applyFill="1" applyBorder="1"/>
    <xf numFmtId="49" fontId="16" fillId="0" borderId="3" xfId="0" applyNumberFormat="1" applyFont="1" applyFill="1" applyBorder="1" applyAlignment="1" applyProtection="1">
      <alignment vertical="center" wrapText="1"/>
      <protection locked="0"/>
    </xf>
    <xf numFmtId="0" fontId="1" fillId="2" borderId="3" xfId="0" applyFont="1" applyFill="1" applyBorder="1" applyProtection="1"/>
    <xf numFmtId="176" fontId="1" fillId="2" borderId="3" xfId="0" applyNumberFormat="1" applyFont="1" applyFill="1" applyBorder="1" applyAlignment="1" applyProtection="1">
      <alignment wrapText="1"/>
      <protection locked="0"/>
    </xf>
    <xf numFmtId="0" fontId="0" fillId="0" borderId="3" xfId="0" applyBorder="1"/>
    <xf numFmtId="0" fontId="1" fillId="2" borderId="3" xfId="0" applyFont="1" applyFill="1" applyBorder="1"/>
    <xf numFmtId="0" fontId="16" fillId="0" borderId="3" xfId="0" applyFont="1" applyBorder="1"/>
    <xf numFmtId="0" fontId="16" fillId="2" borderId="3" xfId="0" applyFont="1" applyFill="1" applyBorder="1"/>
    <xf numFmtId="0" fontId="16" fillId="0" borderId="3" xfId="0" applyFont="1" applyFill="1" applyBorder="1"/>
    <xf numFmtId="0" fontId="17" fillId="2" borderId="3" xfId="0" applyNumberFormat="1" applyFont="1" applyFill="1" applyBorder="1" applyAlignment="1"/>
    <xf numFmtId="0" fontId="17" fillId="0" borderId="3" xfId="0" applyNumberFormat="1" applyFont="1" applyFill="1" applyBorder="1" applyAlignment="1"/>
    <xf numFmtId="0" fontId="0" fillId="0" borderId="3" xfId="0" applyFill="1" applyBorder="1"/>
    <xf numFmtId="0" fontId="17" fillId="0" borderId="3" xfId="0" applyFont="1" applyBorder="1"/>
    <xf numFmtId="49" fontId="0" fillId="0" borderId="4" xfId="0" applyNumberFormat="1" applyBorder="1" applyAlignment="1">
      <alignment wrapText="1"/>
    </xf>
    <xf numFmtId="49" fontId="0" fillId="2" borderId="4" xfId="0" applyNumberFormat="1" applyFill="1" applyBorder="1" applyAlignment="1">
      <alignment wrapText="1"/>
    </xf>
    <xf numFmtId="49" fontId="0" fillId="0" borderId="4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2" fillId="0" borderId="0" xfId="0" applyFont="1" applyAlignment="1"/>
    <xf numFmtId="0" fontId="2" fillId="0" borderId="0" xfId="0" applyFont="1"/>
    <xf numFmtId="0" fontId="0" fillId="2" borderId="0" xfId="0" applyFill="1"/>
    <xf numFmtId="0" fontId="12" fillId="0" borderId="0" xfId="0" applyFont="1" applyFill="1" applyAlignment="1" applyProtection="1"/>
    <xf numFmtId="0" fontId="0" fillId="0" borderId="0" xfId="0" applyFill="1" applyBorder="1"/>
    <xf numFmtId="49" fontId="5" fillId="0" borderId="0" xfId="0" applyNumberFormat="1" applyFont="1" applyFill="1"/>
    <xf numFmtId="49" fontId="0" fillId="0" borderId="0" xfId="0" applyNumberFormat="1" applyFill="1"/>
    <xf numFmtId="14" fontId="2" fillId="0" borderId="0" xfId="0" applyNumberFormat="1" applyFont="1"/>
    <xf numFmtId="0" fontId="0" fillId="0" borderId="0" xfId="0" applyFill="1" applyAlignment="1"/>
    <xf numFmtId="0" fontId="8" fillId="0" borderId="0" xfId="0" applyFont="1" applyFill="1" applyAlignment="1"/>
    <xf numFmtId="0" fontId="9" fillId="0" borderId="0" xfId="0" applyFont="1" applyFill="1" applyAlignment="1"/>
    <xf numFmtId="0" fontId="7" fillId="0" borderId="0" xfId="0" applyFont="1" applyFill="1" applyAlignment="1"/>
    <xf numFmtId="0" fontId="8" fillId="0" borderId="0" xfId="0" applyFont="1" applyFill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3" fillId="0" borderId="5" xfId="0" applyNumberFormat="1" applyFont="1" applyFill="1" applyBorder="1" applyAlignment="1" applyProtection="1">
      <alignment horizontal="left"/>
    </xf>
    <xf numFmtId="0" fontId="3" fillId="0" borderId="6" xfId="0" applyNumberFormat="1" applyFont="1" applyBorder="1" applyAlignment="1" applyProtection="1">
      <alignment horizontal="left"/>
    </xf>
    <xf numFmtId="0" fontId="3" fillId="0" borderId="7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  <protection locked="0"/>
    </xf>
    <xf numFmtId="173" fontId="7" fillId="0" borderId="0" xfId="0" applyNumberFormat="1" applyFont="1" applyFill="1" applyBorder="1" applyAlignment="1" applyProtection="1">
      <alignment horizontal="center" vertical="center"/>
      <protection locked="0"/>
    </xf>
    <xf numFmtId="173" fontId="7" fillId="0" borderId="0" xfId="0" applyNumberFormat="1" applyFont="1" applyFill="1" applyBorder="1" applyAlignment="1" applyProtection="1">
      <alignment horizontal="center" vertical="center"/>
    </xf>
    <xf numFmtId="3" fontId="7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NumberFormat="1" applyFont="1" applyFill="1" applyBorder="1" applyAlignment="1" applyProtection="1">
      <alignment horizontal="center" vertical="center"/>
      <protection locked="0"/>
    </xf>
    <xf numFmtId="1" fontId="18" fillId="0" borderId="1" xfId="0" applyNumberFormat="1" applyFont="1" applyBorder="1" applyAlignment="1" applyProtection="1">
      <alignment horizontal="center"/>
      <protection locked="0"/>
    </xf>
    <xf numFmtId="0" fontId="3" fillId="0" borderId="1" xfId="0" applyNumberFormat="1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 applyProtection="1"/>
    <xf numFmtId="49" fontId="1" fillId="0" borderId="7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3" fontId="7" fillId="0" borderId="1" xfId="0" applyNumberFormat="1" applyFont="1" applyFill="1" applyBorder="1" applyAlignment="1" applyProtection="1">
      <alignment horizontal="center" vertical="center"/>
      <protection locked="0"/>
    </xf>
    <xf numFmtId="173" fontId="7" fillId="0" borderId="1" xfId="0" applyNumberFormat="1" applyFont="1" applyFill="1" applyBorder="1" applyAlignment="1" applyProtection="1">
      <alignment horizontal="center" vertical="center"/>
    </xf>
    <xf numFmtId="3" fontId="7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left"/>
    </xf>
    <xf numFmtId="2" fontId="18" fillId="0" borderId="0" xfId="0" applyNumberFormat="1" applyFont="1" applyBorder="1" applyAlignment="1" applyProtection="1">
      <alignment horizontal="center" vertical="center"/>
      <protection locked="0"/>
    </xf>
    <xf numFmtId="2" fontId="18" fillId="0" borderId="1" xfId="0" applyNumberFormat="1" applyFont="1" applyBorder="1" applyAlignment="1" applyProtection="1">
      <alignment horizontal="center" vertical="center"/>
      <protection locked="0"/>
    </xf>
    <xf numFmtId="4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4" fontId="7" fillId="0" borderId="0" xfId="0" applyNumberFormat="1" applyFont="1" applyFill="1" applyBorder="1" applyAlignment="1" applyProtection="1">
      <alignment horizontal="center" vertical="center"/>
      <protection locked="0"/>
    </xf>
    <xf numFmtId="4" fontId="7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left"/>
    </xf>
    <xf numFmtId="0" fontId="18" fillId="0" borderId="0" xfId="0" applyNumberFormat="1" applyFont="1" applyFill="1" applyBorder="1" applyAlignment="1" applyProtection="1">
      <alignment horizontal="left"/>
      <protection locked="0"/>
    </xf>
    <xf numFmtId="0" fontId="18" fillId="0" borderId="8" xfId="0" applyNumberFormat="1" applyFont="1" applyFill="1" applyBorder="1" applyAlignment="1" applyProtection="1">
      <alignment horizontal="left"/>
      <protection locked="0"/>
    </xf>
    <xf numFmtId="1" fontId="18" fillId="0" borderId="1" xfId="0" applyNumberFormat="1" applyFont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left"/>
    </xf>
    <xf numFmtId="1" fontId="7" fillId="0" borderId="0" xfId="0" applyNumberFormat="1" applyFont="1" applyFill="1" applyBorder="1" applyAlignment="1" applyProtection="1">
      <alignment horizontal="left"/>
      <protection locked="0"/>
    </xf>
    <xf numFmtId="1" fontId="7" fillId="0" borderId="8" xfId="0" applyNumberFormat="1" applyFont="1" applyBorder="1" applyAlignment="1" applyProtection="1">
      <alignment horizontal="left"/>
      <protection locked="0"/>
    </xf>
    <xf numFmtId="0" fontId="3" fillId="0" borderId="6" xfId="0" applyNumberFormat="1" applyFont="1" applyFill="1" applyBorder="1" applyAlignment="1" applyProtection="1">
      <alignment horizontal="left"/>
    </xf>
    <xf numFmtId="0" fontId="3" fillId="0" borderId="6" xfId="0" applyNumberFormat="1" applyFont="1" applyBorder="1" applyAlignment="1" applyProtection="1">
      <alignment horizontal="left"/>
    </xf>
    <xf numFmtId="0" fontId="3" fillId="0" borderId="0" xfId="0" applyNumberFormat="1" applyFont="1" applyBorder="1" applyAlignment="1" applyProtection="1">
      <alignment horizontal="left"/>
    </xf>
    <xf numFmtId="0" fontId="18" fillId="0" borderId="6" xfId="0" applyNumberFormat="1" applyFont="1" applyFill="1" applyBorder="1" applyAlignment="1" applyProtection="1">
      <alignment horizontal="left"/>
      <protection locked="0"/>
    </xf>
    <xf numFmtId="0" fontId="3" fillId="0" borderId="1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wrapText="1"/>
      <protection locked="0"/>
    </xf>
    <xf numFmtId="0" fontId="7" fillId="0" borderId="0" xfId="0" applyNumberFormat="1" applyFont="1" applyBorder="1" applyAlignment="1" applyProtection="1">
      <alignment horizontal="left" wrapText="1"/>
      <protection locked="0"/>
    </xf>
    <xf numFmtId="0" fontId="7" fillId="0" borderId="5" xfId="0" applyNumberFormat="1" applyFont="1" applyFill="1" applyBorder="1" applyAlignment="1" applyProtection="1">
      <alignment horizontal="left" wrapText="1"/>
      <protection locked="0"/>
    </xf>
    <xf numFmtId="0" fontId="7" fillId="0" borderId="5" xfId="0" applyNumberFormat="1" applyFont="1" applyBorder="1" applyAlignment="1" applyProtection="1">
      <alignment horizontal="left" wrapText="1"/>
      <protection locked="0"/>
    </xf>
    <xf numFmtId="169" fontId="18" fillId="0" borderId="0" xfId="0" applyNumberFormat="1" applyFont="1" applyBorder="1" applyAlignment="1" applyProtection="1">
      <alignment horizontal="left"/>
      <protection locked="0"/>
    </xf>
    <xf numFmtId="0" fontId="7" fillId="0" borderId="0" xfId="0" applyNumberFormat="1" applyFont="1" applyFill="1" applyBorder="1" applyAlignment="1" applyProtection="1">
      <alignment horizontal="left"/>
      <protection locked="0"/>
    </xf>
    <xf numFmtId="14" fontId="7" fillId="0" borderId="1" xfId="0" applyNumberFormat="1" applyFont="1" applyFill="1" applyBorder="1" applyAlignment="1" applyProtection="1">
      <alignment horizontal="left"/>
      <protection locked="0"/>
    </xf>
    <xf numFmtId="0" fontId="3" fillId="0" borderId="13" xfId="0" applyNumberFormat="1" applyFont="1" applyFill="1" applyBorder="1" applyAlignment="1" applyProtection="1">
      <alignment horizontal="left" indent="1"/>
    </xf>
    <xf numFmtId="0" fontId="3" fillId="0" borderId="1" xfId="0" applyNumberFormat="1" applyFont="1" applyFill="1" applyBorder="1" applyAlignment="1" applyProtection="1">
      <alignment horizontal="left" indent="1"/>
    </xf>
    <xf numFmtId="0" fontId="18" fillId="0" borderId="0" xfId="0" applyNumberFormat="1" applyFont="1" applyBorder="1" applyAlignment="1" applyProtection="1">
      <alignment horizontal="left"/>
      <protection locked="0"/>
    </xf>
    <xf numFmtId="0" fontId="3" fillId="0" borderId="7" xfId="0" applyNumberFormat="1" applyFont="1" applyFill="1" applyBorder="1" applyAlignment="1" applyProtection="1">
      <alignment horizontal="left" indent="1"/>
    </xf>
    <xf numFmtId="0" fontId="3" fillId="0" borderId="0" xfId="0" applyNumberFormat="1" applyFont="1" applyFill="1" applyBorder="1" applyAlignment="1" applyProtection="1">
      <alignment horizontal="left" indent="1"/>
    </xf>
    <xf numFmtId="14" fontId="18" fillId="0" borderId="5" xfId="0" applyNumberFormat="1" applyFont="1" applyFill="1" applyBorder="1" applyAlignment="1" applyProtection="1">
      <alignment horizontal="left"/>
      <protection locked="0"/>
    </xf>
    <xf numFmtId="14" fontId="18" fillId="0" borderId="34" xfId="0" applyNumberFormat="1" applyFont="1" applyBorder="1" applyAlignment="1" applyProtection="1">
      <alignment horizontal="left"/>
      <protection locked="0"/>
    </xf>
    <xf numFmtId="0" fontId="3" fillId="0" borderId="15" xfId="0" applyNumberFormat="1" applyFont="1" applyFill="1" applyBorder="1" applyAlignment="1" applyProtection="1">
      <alignment horizontal="left" indent="1"/>
    </xf>
    <xf numFmtId="0" fontId="3" fillId="0" borderId="5" xfId="0" applyNumberFormat="1" applyFont="1" applyFill="1" applyBorder="1" applyAlignment="1" applyProtection="1">
      <alignment horizontal="left" indent="1"/>
    </xf>
    <xf numFmtId="0" fontId="6" fillId="0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 applyProtection="1">
      <alignment horizontal="left" wrapText="1"/>
      <protection locked="0"/>
    </xf>
    <xf numFmtId="0" fontId="18" fillId="0" borderId="6" xfId="0" applyNumberFormat="1" applyFont="1" applyBorder="1" applyAlignment="1" applyProtection="1">
      <alignment horizontal="left"/>
      <protection locked="0"/>
    </xf>
    <xf numFmtId="0" fontId="18" fillId="0" borderId="33" xfId="0" applyNumberFormat="1" applyFont="1" applyBorder="1" applyAlignment="1" applyProtection="1">
      <alignment horizontal="left"/>
      <protection locked="0"/>
    </xf>
    <xf numFmtId="0" fontId="3" fillId="0" borderId="22" xfId="0" applyFont="1" applyFill="1" applyBorder="1" applyAlignment="1" applyProtection="1">
      <alignment horizontal="left"/>
    </xf>
    <xf numFmtId="0" fontId="3" fillId="0" borderId="23" xfId="0" applyFont="1" applyFill="1" applyBorder="1" applyAlignment="1" applyProtection="1">
      <alignment horizontal="left"/>
    </xf>
    <xf numFmtId="0" fontId="3" fillId="0" borderId="24" xfId="0" applyFont="1" applyFill="1" applyBorder="1" applyAlignment="1" applyProtection="1">
      <alignment horizontal="left"/>
    </xf>
    <xf numFmtId="0" fontId="3" fillId="0" borderId="25" xfId="0" applyNumberFormat="1" applyFont="1" applyFill="1" applyBorder="1" applyAlignment="1" applyProtection="1">
      <alignment horizontal="left" indent="1"/>
    </xf>
    <xf numFmtId="0" fontId="3" fillId="0" borderId="26" xfId="0" applyNumberFormat="1" applyFont="1" applyFill="1" applyBorder="1" applyAlignment="1" applyProtection="1">
      <alignment horizontal="left" indent="1"/>
    </xf>
    <xf numFmtId="0" fontId="3" fillId="0" borderId="27" xfId="0" applyNumberFormat="1" applyFont="1" applyFill="1" applyBorder="1" applyAlignment="1" applyProtection="1">
      <alignment horizontal="left" indent="1"/>
    </xf>
    <xf numFmtId="0" fontId="3" fillId="0" borderId="6" xfId="0" applyNumberFormat="1" applyFont="1" applyFill="1" applyBorder="1" applyAlignment="1" applyProtection="1">
      <alignment horizontal="left" indent="1"/>
    </xf>
    <xf numFmtId="164" fontId="18" fillId="0" borderId="0" xfId="0" applyNumberFormat="1" applyFont="1" applyBorder="1" applyAlignment="1" applyProtection="1">
      <alignment horizontal="left"/>
      <protection locked="0"/>
    </xf>
    <xf numFmtId="164" fontId="18" fillId="0" borderId="8" xfId="0" applyNumberFormat="1" applyFont="1" applyBorder="1" applyAlignment="1" applyProtection="1">
      <alignment horizontal="left"/>
      <protection locked="0"/>
    </xf>
    <xf numFmtId="0" fontId="18" fillId="0" borderId="28" xfId="0" applyNumberFormat="1" applyFont="1" applyBorder="1" applyAlignment="1" applyProtection="1">
      <alignment horizontal="left"/>
      <protection locked="0"/>
    </xf>
    <xf numFmtId="0" fontId="18" fillId="0" borderId="29" xfId="0" applyNumberFormat="1" applyFont="1" applyBorder="1" applyAlignment="1" applyProtection="1">
      <alignment horizontal="left"/>
      <protection locked="0"/>
    </xf>
    <xf numFmtId="3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7" xfId="0" applyNumberFormat="1" applyFont="1" applyFill="1" applyBorder="1" applyAlignment="1" applyProtection="1">
      <alignment horizontal="left" vertical="top" indent="1"/>
    </xf>
    <xf numFmtId="0" fontId="3" fillId="0" borderId="14" xfId="0" applyNumberFormat="1" applyFont="1" applyFill="1" applyBorder="1" applyAlignment="1" applyProtection="1">
      <alignment horizontal="left" vertical="top" indent="1"/>
    </xf>
    <xf numFmtId="0" fontId="3" fillId="0" borderId="15" xfId="0" applyNumberFormat="1" applyFont="1" applyFill="1" applyBorder="1" applyAlignment="1" applyProtection="1">
      <alignment horizontal="left" vertical="top" indent="1"/>
    </xf>
    <xf numFmtId="0" fontId="3" fillId="0" borderId="16" xfId="0" applyNumberFormat="1" applyFont="1" applyFill="1" applyBorder="1" applyAlignment="1" applyProtection="1">
      <alignment horizontal="left" vertical="top" indent="1"/>
    </xf>
    <xf numFmtId="0" fontId="7" fillId="0" borderId="4" xfId="0" applyNumberFormat="1" applyFont="1" applyFill="1" applyBorder="1" applyAlignment="1" applyProtection="1">
      <alignment horizontal="left" vertical="top" wrapText="1"/>
      <protection locked="0"/>
    </xf>
    <xf numFmtId="0" fontId="7" fillId="0" borderId="17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2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20" xfId="0" applyNumberFormat="1" applyFont="1" applyFill="1" applyBorder="1" applyAlignment="1" applyProtection="1">
      <alignment horizontal="left" vertical="top" wrapText="1"/>
      <protection locked="0"/>
    </xf>
    <xf numFmtId="0" fontId="7" fillId="0" borderId="5" xfId="0" applyFont="1" applyFill="1" applyBorder="1" applyAlignment="1"/>
    <xf numFmtId="0" fontId="3" fillId="0" borderId="10" xfId="0" applyNumberFormat="1" applyFont="1" applyFill="1" applyBorder="1" applyAlignment="1" applyProtection="1">
      <alignment horizontal="left"/>
      <protection locked="0"/>
    </xf>
    <xf numFmtId="0" fontId="3" fillId="0" borderId="12" xfId="0" applyNumberFormat="1" applyFont="1" applyFill="1" applyBorder="1" applyAlignment="1" applyProtection="1">
      <alignment horizontal="left"/>
      <protection locked="0"/>
    </xf>
    <xf numFmtId="0" fontId="3" fillId="0" borderId="10" xfId="0" applyNumberFormat="1" applyFont="1" applyFill="1" applyBorder="1" applyAlignment="1" applyProtection="1">
      <protection locked="0"/>
    </xf>
    <xf numFmtId="0" fontId="3" fillId="0" borderId="21" xfId="0" applyNumberFormat="1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 applyProtection="1">
      <alignment horizontal="left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30480</xdr:rowOff>
    </xdr:from>
    <xdr:to>
      <xdr:col>1</xdr:col>
      <xdr:colOff>388620</xdr:colOff>
      <xdr:row>0</xdr:row>
      <xdr:rowOff>487680</xdr:rowOff>
    </xdr:to>
    <xdr:pic>
      <xdr:nvPicPr>
        <xdr:cNvPr id="1118" name="Picture 1" descr="USACE Logo">
          <a:extLst>
            <a:ext uri="{FF2B5EF4-FFF2-40B4-BE49-F238E27FC236}">
              <a16:creationId xmlns:a16="http://schemas.microsoft.com/office/drawing/2014/main" id="{B867BEC0-9471-00EA-A444-C902383F1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30480"/>
          <a:ext cx="1028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F174"/>
  <sheetViews>
    <sheetView tabSelected="1" zoomScaleNormal="100" workbookViewId="0">
      <selection activeCell="C2" sqref="C2:E2"/>
    </sheetView>
  </sheetViews>
  <sheetFormatPr defaultColWidth="9.109375" defaultRowHeight="13.2" x14ac:dyDescent="0.25"/>
  <cols>
    <col min="1" max="1" width="10.88671875" style="1" bestFit="1" customWidth="1"/>
    <col min="2" max="2" width="21" style="1" customWidth="1"/>
    <col min="3" max="3" width="15.109375" style="1" bestFit="1" customWidth="1"/>
    <col min="4" max="4" width="13.88671875" style="1" bestFit="1" customWidth="1"/>
    <col min="5" max="5" width="10.5546875" style="1" bestFit="1" customWidth="1"/>
    <col min="6" max="6" width="8.6640625" style="1" customWidth="1"/>
    <col min="7" max="7" width="12.6640625" style="1" bestFit="1" customWidth="1"/>
    <col min="8" max="8" width="19.33203125" style="1" bestFit="1" customWidth="1"/>
    <col min="9" max="9" width="25.88671875" style="1" customWidth="1"/>
    <col min="10" max="10" width="18.88671875" style="1" bestFit="1" customWidth="1"/>
    <col min="11" max="11" width="20.88671875" style="1" bestFit="1" customWidth="1"/>
    <col min="12" max="12" width="11.5546875" style="1" customWidth="1"/>
    <col min="13" max="13" width="21" style="1" bestFit="1" customWidth="1"/>
    <col min="14" max="14" width="25.33203125" style="1" bestFit="1" customWidth="1"/>
    <col min="15" max="15" width="22.5546875" style="1" bestFit="1" customWidth="1"/>
    <col min="16" max="16" width="10.109375" style="1" bestFit="1" customWidth="1"/>
    <col min="17" max="17" width="37.33203125" style="1" bestFit="1" customWidth="1"/>
    <col min="18" max="18" width="16.109375" style="1" bestFit="1" customWidth="1"/>
    <col min="19" max="19" width="14.6640625" style="1" bestFit="1" customWidth="1"/>
    <col min="20" max="20" width="15.88671875" style="1" bestFit="1" customWidth="1"/>
    <col min="21" max="21" width="10.109375" style="1" bestFit="1" customWidth="1"/>
    <col min="22" max="22" width="20.5546875" style="1" bestFit="1" customWidth="1"/>
    <col min="23" max="23" width="13.5546875" style="1" bestFit="1" customWidth="1"/>
    <col min="24" max="24" width="22.44140625" style="1" bestFit="1" customWidth="1"/>
    <col min="25" max="25" width="26.33203125" style="1" bestFit="1" customWidth="1"/>
    <col min="26" max="26" width="10.33203125" style="1" bestFit="1" customWidth="1"/>
    <col min="27" max="27" width="14.44140625" style="1" bestFit="1" customWidth="1"/>
    <col min="28" max="16384" width="9.109375" style="1"/>
  </cols>
  <sheetData>
    <row r="1" spans="1:44" ht="51" customHeight="1" thickBot="1" x14ac:dyDescent="0.3">
      <c r="A1" s="142" t="s">
        <v>251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4"/>
    </row>
    <row r="2" spans="1:44" s="80" customFormat="1" ht="24.9" customHeight="1" x14ac:dyDescent="0.3">
      <c r="A2" s="153" t="s">
        <v>0</v>
      </c>
      <c r="B2" s="154"/>
      <c r="C2" s="145"/>
      <c r="D2" s="145"/>
      <c r="E2" s="145"/>
      <c r="F2" s="121" t="s">
        <v>31</v>
      </c>
      <c r="G2" s="122"/>
      <c r="H2" s="124"/>
      <c r="I2" s="124"/>
      <c r="J2" s="84" t="s">
        <v>21</v>
      </c>
      <c r="K2" s="146"/>
      <c r="L2" s="146"/>
      <c r="M2" s="147"/>
      <c r="N2" s="77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9"/>
      <c r="AJ2" s="79"/>
      <c r="AK2" s="79"/>
      <c r="AL2" s="79"/>
      <c r="AM2" s="79"/>
      <c r="AN2" s="79"/>
      <c r="AO2" s="79"/>
      <c r="AP2" s="79"/>
      <c r="AQ2" s="79"/>
      <c r="AR2" s="79"/>
    </row>
    <row r="3" spans="1:44" s="80" customFormat="1" ht="24.9" customHeight="1" x14ac:dyDescent="0.3">
      <c r="A3" s="136" t="s">
        <v>25</v>
      </c>
      <c r="B3" s="137"/>
      <c r="C3" s="126"/>
      <c r="D3" s="126"/>
      <c r="E3" s="126"/>
      <c r="F3" s="118" t="s">
        <v>1</v>
      </c>
      <c r="G3" s="123"/>
      <c r="H3" s="126"/>
      <c r="I3" s="127"/>
      <c r="J3" s="106" t="s">
        <v>250</v>
      </c>
      <c r="K3" s="119"/>
      <c r="L3" s="119"/>
      <c r="M3" s="120"/>
      <c r="N3" s="77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9"/>
      <c r="AJ3" s="79"/>
      <c r="AK3" s="79"/>
      <c r="AL3" s="79"/>
      <c r="AM3" s="79"/>
      <c r="AN3" s="79"/>
      <c r="AO3" s="79"/>
      <c r="AP3" s="79"/>
      <c r="AQ3" s="79"/>
      <c r="AR3" s="79"/>
    </row>
    <row r="4" spans="1:44" s="80" customFormat="1" ht="24.9" customHeight="1" x14ac:dyDescent="0.3">
      <c r="A4" s="140" t="s">
        <v>195</v>
      </c>
      <c r="B4" s="141"/>
      <c r="C4" s="128"/>
      <c r="D4" s="128"/>
      <c r="E4" s="128"/>
      <c r="F4" s="128"/>
      <c r="G4" s="128"/>
      <c r="H4" s="128"/>
      <c r="I4" s="129"/>
      <c r="J4" s="83" t="s">
        <v>6</v>
      </c>
      <c r="K4" s="138"/>
      <c r="L4" s="138"/>
      <c r="M4" s="139"/>
      <c r="N4" s="77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9"/>
      <c r="AJ4" s="79"/>
      <c r="AK4" s="79"/>
      <c r="AL4" s="79"/>
      <c r="AM4" s="79"/>
      <c r="AN4" s="79"/>
      <c r="AO4" s="79"/>
      <c r="AP4" s="79"/>
      <c r="AQ4" s="79"/>
      <c r="AR4" s="79"/>
    </row>
    <row r="5" spans="1:44" s="80" customFormat="1" ht="24.75" customHeight="1" x14ac:dyDescent="0.3">
      <c r="A5" s="136" t="s">
        <v>252</v>
      </c>
      <c r="B5" s="137"/>
      <c r="C5" s="115"/>
      <c r="D5" s="115"/>
      <c r="E5" s="118" t="s">
        <v>3</v>
      </c>
      <c r="F5" s="118"/>
      <c r="G5" s="115"/>
      <c r="H5" s="115"/>
      <c r="I5" s="118" t="s">
        <v>30</v>
      </c>
      <c r="J5" s="118"/>
      <c r="K5" s="157"/>
      <c r="L5" s="157"/>
      <c r="M5" s="158"/>
      <c r="N5" s="77"/>
      <c r="O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9"/>
      <c r="AJ5" s="79"/>
      <c r="AK5" s="79"/>
      <c r="AL5" s="79"/>
      <c r="AM5" s="79"/>
      <c r="AN5" s="79"/>
      <c r="AO5" s="79"/>
      <c r="AP5" s="79"/>
      <c r="AQ5" s="79"/>
      <c r="AR5" s="79"/>
    </row>
    <row r="6" spans="1:44" s="80" customFormat="1" ht="24.75" customHeight="1" x14ac:dyDescent="0.3">
      <c r="A6" s="136" t="s">
        <v>2</v>
      </c>
      <c r="B6" s="137"/>
      <c r="C6" s="135"/>
      <c r="D6" s="135"/>
      <c r="E6" s="118" t="s">
        <v>4</v>
      </c>
      <c r="F6" s="118"/>
      <c r="G6" s="135"/>
      <c r="H6" s="135"/>
      <c r="I6" s="118" t="s">
        <v>20</v>
      </c>
      <c r="J6" s="118"/>
      <c r="K6" s="155"/>
      <c r="L6" s="155"/>
      <c r="M6" s="156"/>
      <c r="N6" s="77"/>
      <c r="O6" s="78"/>
      <c r="W6" s="78"/>
      <c r="X6" s="78"/>
      <c r="Y6" s="78"/>
      <c r="Z6" s="81"/>
      <c r="AA6" s="78"/>
      <c r="AB6" s="78"/>
      <c r="AC6" s="81"/>
      <c r="AD6" s="78"/>
      <c r="AE6" s="78"/>
      <c r="AF6" s="21"/>
      <c r="AG6" s="78"/>
      <c r="AH6" s="78"/>
      <c r="AI6" s="79"/>
      <c r="AJ6" s="79"/>
      <c r="AK6" s="79"/>
      <c r="AL6" s="79"/>
      <c r="AM6" s="79"/>
      <c r="AN6" s="79"/>
      <c r="AO6" s="79"/>
      <c r="AP6" s="79"/>
      <c r="AQ6" s="79"/>
      <c r="AR6" s="79"/>
    </row>
    <row r="7" spans="1:44" s="80" customFormat="1" ht="24.75" customHeight="1" x14ac:dyDescent="0.3">
      <c r="A7" s="136" t="s">
        <v>168</v>
      </c>
      <c r="B7" s="137"/>
      <c r="C7" s="130"/>
      <c r="D7" s="130"/>
      <c r="E7" s="118" t="s">
        <v>169</v>
      </c>
      <c r="F7" s="118"/>
      <c r="G7" s="130"/>
      <c r="H7" s="130"/>
      <c r="I7" s="118" t="s">
        <v>19</v>
      </c>
      <c r="J7" s="118"/>
      <c r="K7" s="155"/>
      <c r="L7" s="155"/>
      <c r="M7" s="156"/>
      <c r="N7" s="77"/>
      <c r="O7" s="78"/>
      <c r="W7" s="78"/>
      <c r="X7" s="78"/>
      <c r="Y7" s="78"/>
      <c r="Z7" s="81"/>
      <c r="AA7" s="78"/>
      <c r="AB7" s="78"/>
      <c r="AC7" s="81"/>
      <c r="AD7" s="78"/>
      <c r="AE7" s="78"/>
      <c r="AF7" s="78"/>
      <c r="AG7" s="78"/>
      <c r="AH7" s="78"/>
      <c r="AI7" s="79"/>
      <c r="AJ7" s="79"/>
      <c r="AK7" s="79"/>
      <c r="AL7" s="79"/>
      <c r="AM7" s="79"/>
      <c r="AN7" s="79"/>
      <c r="AO7" s="79"/>
      <c r="AP7" s="79"/>
      <c r="AQ7" s="79"/>
      <c r="AR7" s="79"/>
    </row>
    <row r="8" spans="1:44" s="80" customFormat="1" ht="24.75" customHeight="1" x14ac:dyDescent="0.3">
      <c r="A8" s="136" t="s">
        <v>32</v>
      </c>
      <c r="B8" s="137"/>
      <c r="C8" s="131"/>
      <c r="D8" s="131"/>
      <c r="E8" s="118" t="s">
        <v>35</v>
      </c>
      <c r="F8" s="118"/>
      <c r="G8" s="115"/>
      <c r="H8" s="115"/>
      <c r="I8" s="82" t="s">
        <v>36</v>
      </c>
      <c r="J8" s="115"/>
      <c r="K8" s="115"/>
      <c r="L8" s="115"/>
      <c r="M8" s="116"/>
      <c r="N8" s="77"/>
      <c r="O8" s="78"/>
      <c r="W8" s="78"/>
      <c r="X8" s="81"/>
      <c r="Y8" s="78"/>
      <c r="Z8" s="81"/>
      <c r="AA8" s="78"/>
      <c r="AB8" s="81"/>
      <c r="AC8" s="81"/>
      <c r="AD8" s="78"/>
      <c r="AE8" s="81"/>
      <c r="AF8" s="78"/>
      <c r="AG8" s="78"/>
      <c r="AH8" s="78"/>
      <c r="AI8" s="79"/>
      <c r="AJ8" s="79"/>
      <c r="AK8" s="79"/>
      <c r="AL8" s="79"/>
      <c r="AM8" s="79"/>
      <c r="AN8" s="79"/>
      <c r="AO8" s="79"/>
      <c r="AP8" s="79"/>
      <c r="AQ8" s="79"/>
      <c r="AR8" s="79"/>
    </row>
    <row r="9" spans="1:44" s="80" customFormat="1" ht="24.75" customHeight="1" thickBot="1" x14ac:dyDescent="0.35">
      <c r="A9" s="133" t="s">
        <v>7</v>
      </c>
      <c r="B9" s="134"/>
      <c r="C9" s="132"/>
      <c r="D9" s="132"/>
      <c r="E9" s="113" t="s">
        <v>166</v>
      </c>
      <c r="F9" s="113"/>
      <c r="G9" s="117"/>
      <c r="H9" s="117"/>
      <c r="I9" s="93" t="s">
        <v>165</v>
      </c>
      <c r="J9" s="92"/>
      <c r="K9" s="113" t="s">
        <v>167</v>
      </c>
      <c r="L9" s="113"/>
      <c r="M9" s="114"/>
      <c r="N9" s="77"/>
      <c r="O9" s="78"/>
      <c r="W9" s="78"/>
      <c r="X9" s="78"/>
      <c r="Y9" s="78"/>
      <c r="Z9" s="78"/>
      <c r="AA9" s="78"/>
      <c r="AB9" s="78"/>
      <c r="AC9" s="81"/>
      <c r="AD9" s="78"/>
      <c r="AE9" s="78"/>
      <c r="AF9" s="78"/>
      <c r="AG9" s="78"/>
      <c r="AH9" s="78"/>
      <c r="AI9" s="79"/>
      <c r="AJ9" s="79"/>
      <c r="AK9" s="79"/>
      <c r="AL9" s="79"/>
      <c r="AM9" s="79"/>
      <c r="AN9" s="79"/>
      <c r="AO9" s="79"/>
      <c r="AP9" s="79"/>
      <c r="AQ9" s="79"/>
      <c r="AR9" s="79"/>
    </row>
    <row r="10" spans="1:44" s="10" customFormat="1" ht="51.75" customHeight="1" x14ac:dyDescent="0.25">
      <c r="A10" s="96" t="s">
        <v>26</v>
      </c>
      <c r="B10" s="97" t="s">
        <v>260</v>
      </c>
      <c r="C10" s="97" t="s">
        <v>37</v>
      </c>
      <c r="D10" s="97" t="s">
        <v>8</v>
      </c>
      <c r="E10" s="125" t="s">
        <v>164</v>
      </c>
      <c r="F10" s="125"/>
      <c r="G10" s="97" t="s">
        <v>5</v>
      </c>
      <c r="H10" s="97" t="s">
        <v>38</v>
      </c>
      <c r="I10" s="98" t="s">
        <v>28</v>
      </c>
      <c r="J10" s="97" t="s">
        <v>27</v>
      </c>
      <c r="K10" s="97" t="s">
        <v>29</v>
      </c>
      <c r="L10" s="97" t="s">
        <v>259</v>
      </c>
      <c r="M10" s="99" t="s">
        <v>253</v>
      </c>
      <c r="N10" s="1"/>
      <c r="O10" s="12"/>
      <c r="W10" s="12"/>
      <c r="X10" s="12"/>
      <c r="Y10" s="12"/>
      <c r="Z10" s="20"/>
      <c r="AA10" s="12"/>
      <c r="AB10" s="12"/>
      <c r="AC10" s="20"/>
      <c r="AD10" s="12"/>
      <c r="AE10" s="12"/>
      <c r="AF10" s="12"/>
      <c r="AG10" s="12"/>
      <c r="AH10" s="12"/>
      <c r="AI10" s="22"/>
      <c r="AJ10" s="22"/>
      <c r="AK10" s="22"/>
      <c r="AL10" s="22"/>
      <c r="AM10" s="22"/>
      <c r="AN10" s="22"/>
      <c r="AO10" s="22"/>
      <c r="AP10" s="22"/>
      <c r="AQ10" s="22"/>
      <c r="AR10" s="22"/>
    </row>
    <row r="11" spans="1:44" s="10" customFormat="1" ht="30" customHeight="1" x14ac:dyDescent="0.25">
      <c r="A11" s="85">
        <v>1</v>
      </c>
      <c r="B11" s="107"/>
      <c r="C11" s="86"/>
      <c r="D11" s="11"/>
      <c r="E11" s="111"/>
      <c r="F11" s="111"/>
      <c r="G11" s="87"/>
      <c r="H11" s="87"/>
      <c r="I11" s="87"/>
      <c r="J11" s="88" t="str">
        <f>IF(I11="","",I11/(1+G11/100))</f>
        <v/>
      </c>
      <c r="K11" s="89"/>
      <c r="L11" s="109"/>
      <c r="M11" s="90"/>
      <c r="N11" s="1"/>
      <c r="O11" s="12"/>
      <c r="W11" s="12"/>
      <c r="X11" s="12"/>
      <c r="Y11" s="20"/>
      <c r="Z11" s="20"/>
      <c r="AA11" s="20"/>
      <c r="AB11" s="12"/>
      <c r="AC11" s="12"/>
      <c r="AD11" s="12"/>
      <c r="AE11" s="12"/>
      <c r="AF11" s="12"/>
      <c r="AG11" s="12"/>
      <c r="AH11" s="12"/>
      <c r="AI11" s="22"/>
      <c r="AJ11" s="22"/>
      <c r="AK11" s="22"/>
      <c r="AL11" s="22"/>
      <c r="AM11" s="22"/>
      <c r="AN11" s="22"/>
      <c r="AO11" s="22"/>
      <c r="AP11" s="22"/>
      <c r="AQ11" s="22"/>
      <c r="AR11" s="22"/>
    </row>
    <row r="12" spans="1:44" s="10" customFormat="1" ht="30" customHeight="1" x14ac:dyDescent="0.25">
      <c r="A12" s="85">
        <v>2</v>
      </c>
      <c r="B12" s="107"/>
      <c r="C12" s="86"/>
      <c r="D12" s="11"/>
      <c r="E12" s="111"/>
      <c r="F12" s="111"/>
      <c r="G12" s="87"/>
      <c r="H12" s="87"/>
      <c r="I12" s="87"/>
      <c r="J12" s="88" t="str">
        <f t="shared" ref="J12:J22" si="0">IF(I12="","",I12/(1+G12/100))</f>
        <v/>
      </c>
      <c r="K12" s="89"/>
      <c r="L12" s="109"/>
      <c r="M12" s="90"/>
      <c r="N12" s="1"/>
      <c r="O12" s="12"/>
      <c r="W12" s="12"/>
      <c r="X12" s="12"/>
      <c r="Y12" s="20"/>
      <c r="Z12" s="12"/>
      <c r="AA12" s="12"/>
      <c r="AB12" s="12"/>
      <c r="AC12" s="12"/>
      <c r="AD12" s="12"/>
      <c r="AE12" s="20"/>
      <c r="AF12" s="12"/>
      <c r="AG12" s="12"/>
      <c r="AH12" s="12"/>
      <c r="AI12" s="22"/>
      <c r="AJ12" s="22"/>
      <c r="AK12" s="22"/>
      <c r="AL12" s="22"/>
      <c r="AM12" s="22"/>
      <c r="AN12" s="22"/>
      <c r="AO12" s="22"/>
      <c r="AP12" s="22"/>
      <c r="AQ12" s="22"/>
      <c r="AR12" s="22"/>
    </row>
    <row r="13" spans="1:44" s="10" customFormat="1" ht="30" customHeight="1" x14ac:dyDescent="0.25">
      <c r="A13" s="85">
        <v>3</v>
      </c>
      <c r="B13" s="107"/>
      <c r="C13" s="86"/>
      <c r="D13" s="11"/>
      <c r="E13" s="111"/>
      <c r="F13" s="111"/>
      <c r="G13" s="87"/>
      <c r="H13" s="87"/>
      <c r="I13" s="87"/>
      <c r="J13" s="88" t="str">
        <f t="shared" si="0"/>
        <v/>
      </c>
      <c r="K13" s="89"/>
      <c r="L13" s="109"/>
      <c r="M13" s="90"/>
      <c r="N13" s="1"/>
      <c r="O13" s="12"/>
      <c r="W13" s="12"/>
      <c r="X13" s="12"/>
      <c r="Y13" s="20"/>
      <c r="Z13" s="12"/>
      <c r="AA13" s="12"/>
      <c r="AB13" s="12"/>
      <c r="AC13" s="12"/>
      <c r="AD13" s="12"/>
      <c r="AE13" s="12"/>
      <c r="AF13" s="12"/>
      <c r="AG13" s="12"/>
      <c r="AH13" s="12"/>
      <c r="AI13" s="22"/>
      <c r="AJ13" s="22"/>
      <c r="AK13" s="22"/>
      <c r="AL13" s="22"/>
      <c r="AM13" s="22"/>
      <c r="AN13" s="22"/>
      <c r="AO13" s="22"/>
      <c r="AP13" s="22"/>
      <c r="AQ13" s="22"/>
      <c r="AR13" s="22"/>
    </row>
    <row r="14" spans="1:44" s="10" customFormat="1" ht="30" customHeight="1" x14ac:dyDescent="0.3">
      <c r="A14" s="85">
        <v>4</v>
      </c>
      <c r="B14" s="107"/>
      <c r="C14" s="86"/>
      <c r="D14" s="11"/>
      <c r="E14" s="111"/>
      <c r="F14" s="111"/>
      <c r="G14" s="87"/>
      <c r="H14" s="87"/>
      <c r="I14" s="87"/>
      <c r="J14" s="88" t="str">
        <f t="shared" si="0"/>
        <v/>
      </c>
      <c r="K14" s="89"/>
      <c r="L14" s="109"/>
      <c r="M14" s="90"/>
      <c r="N14" s="1"/>
      <c r="O14" s="12"/>
      <c r="W14" s="12"/>
      <c r="X14" s="12"/>
      <c r="Y14" s="20"/>
      <c r="Z14" s="12"/>
      <c r="AA14" s="23"/>
      <c r="AB14" s="12"/>
      <c r="AC14" s="12"/>
      <c r="AD14" s="12"/>
      <c r="AE14" s="12"/>
      <c r="AF14" s="12"/>
      <c r="AG14" s="12"/>
      <c r="AH14" s="12"/>
      <c r="AI14" s="22"/>
      <c r="AJ14" s="22"/>
      <c r="AK14" s="22"/>
      <c r="AL14" s="22"/>
      <c r="AM14" s="22"/>
      <c r="AN14" s="22"/>
      <c r="AO14" s="22"/>
      <c r="AP14" s="22"/>
      <c r="AQ14" s="22"/>
      <c r="AR14" s="22"/>
    </row>
    <row r="15" spans="1:44" s="10" customFormat="1" ht="30" customHeight="1" x14ac:dyDescent="0.3">
      <c r="A15" s="85">
        <v>5</v>
      </c>
      <c r="B15" s="107"/>
      <c r="C15" s="86"/>
      <c r="D15" s="11"/>
      <c r="E15" s="111"/>
      <c r="F15" s="111"/>
      <c r="G15" s="87"/>
      <c r="H15" s="87"/>
      <c r="I15" s="87"/>
      <c r="J15" s="88" t="str">
        <f t="shared" si="0"/>
        <v/>
      </c>
      <c r="K15" s="89"/>
      <c r="L15" s="109"/>
      <c r="M15" s="90"/>
      <c r="N15" s="1"/>
      <c r="O15" s="12"/>
      <c r="W15" s="12"/>
      <c r="X15" s="12"/>
      <c r="Y15" s="20"/>
      <c r="Z15" s="12"/>
      <c r="AA15" s="20"/>
      <c r="AB15" s="12"/>
      <c r="AC15" s="12"/>
      <c r="AD15" s="12"/>
      <c r="AE15" s="23"/>
      <c r="AF15" s="12"/>
      <c r="AG15" s="12"/>
      <c r="AH15" s="12"/>
      <c r="AI15" s="22"/>
      <c r="AJ15" s="22"/>
      <c r="AK15" s="22"/>
      <c r="AL15" s="22"/>
      <c r="AM15" s="22"/>
      <c r="AN15" s="22"/>
      <c r="AO15" s="22"/>
      <c r="AP15" s="22"/>
      <c r="AQ15" s="22"/>
      <c r="AR15" s="22"/>
    </row>
    <row r="16" spans="1:44" s="10" customFormat="1" ht="30" customHeight="1" x14ac:dyDescent="0.25">
      <c r="A16" s="85">
        <v>6</v>
      </c>
      <c r="B16" s="107"/>
      <c r="C16" s="86"/>
      <c r="D16" s="11"/>
      <c r="E16" s="111"/>
      <c r="F16" s="111"/>
      <c r="G16" s="87"/>
      <c r="H16" s="87"/>
      <c r="I16" s="87"/>
      <c r="J16" s="88" t="str">
        <f t="shared" si="0"/>
        <v/>
      </c>
      <c r="K16" s="89"/>
      <c r="L16" s="109"/>
      <c r="M16" s="90"/>
      <c r="N16" s="1"/>
      <c r="O16" s="12"/>
      <c r="W16" s="12"/>
      <c r="X16" s="12"/>
      <c r="Y16" s="20"/>
      <c r="Z16" s="12"/>
      <c r="AA16" s="20"/>
      <c r="AB16" s="12"/>
      <c r="AC16" s="12"/>
      <c r="AD16" s="12"/>
      <c r="AE16" s="20"/>
      <c r="AF16" s="12"/>
      <c r="AG16" s="12"/>
      <c r="AH16" s="12"/>
      <c r="AI16" s="22"/>
      <c r="AJ16" s="22"/>
      <c r="AK16" s="22"/>
      <c r="AL16" s="22"/>
      <c r="AM16" s="22"/>
      <c r="AN16" s="22"/>
      <c r="AO16" s="22"/>
      <c r="AP16" s="22"/>
      <c r="AQ16" s="22"/>
      <c r="AR16" s="22"/>
    </row>
    <row r="17" spans="1:44" s="10" customFormat="1" ht="30" customHeight="1" x14ac:dyDescent="0.25">
      <c r="A17" s="85">
        <v>7</v>
      </c>
      <c r="B17" s="107"/>
      <c r="C17" s="86"/>
      <c r="D17" s="11"/>
      <c r="E17" s="111"/>
      <c r="F17" s="111"/>
      <c r="G17" s="87"/>
      <c r="H17" s="87"/>
      <c r="I17" s="87"/>
      <c r="J17" s="88" t="str">
        <f t="shared" si="0"/>
        <v/>
      </c>
      <c r="K17" s="89"/>
      <c r="L17" s="109"/>
      <c r="M17" s="90"/>
      <c r="N17" s="1"/>
      <c r="O17" s="12"/>
      <c r="W17" s="12"/>
      <c r="X17" s="12"/>
      <c r="Y17" s="20"/>
      <c r="Z17" s="12"/>
      <c r="AA17" s="20"/>
      <c r="AB17" s="12"/>
      <c r="AC17" s="12"/>
      <c r="AD17" s="12"/>
      <c r="AE17" s="20"/>
      <c r="AF17" s="12"/>
      <c r="AG17" s="12"/>
      <c r="AH17" s="12"/>
      <c r="AI17" s="22"/>
      <c r="AJ17" s="22"/>
      <c r="AK17" s="22"/>
      <c r="AL17" s="22"/>
      <c r="AM17" s="22"/>
      <c r="AN17" s="22"/>
      <c r="AO17" s="22"/>
      <c r="AP17" s="22"/>
      <c r="AQ17" s="22"/>
      <c r="AR17" s="22"/>
    </row>
    <row r="18" spans="1:44" s="10" customFormat="1" ht="30" customHeight="1" x14ac:dyDescent="0.25">
      <c r="A18" s="85">
        <v>8</v>
      </c>
      <c r="B18" s="107"/>
      <c r="C18" s="86"/>
      <c r="D18" s="11"/>
      <c r="E18" s="111"/>
      <c r="F18" s="111"/>
      <c r="G18" s="87"/>
      <c r="H18" s="87"/>
      <c r="I18" s="87"/>
      <c r="J18" s="88" t="str">
        <f t="shared" si="0"/>
        <v/>
      </c>
      <c r="K18" s="89"/>
      <c r="L18" s="109"/>
      <c r="M18" s="90"/>
      <c r="N18" s="1"/>
      <c r="O18" s="12"/>
      <c r="W18" s="12"/>
      <c r="X18" s="12"/>
      <c r="Y18" s="20"/>
      <c r="Z18" s="12"/>
      <c r="AA18" s="20"/>
      <c r="AB18" s="12"/>
      <c r="AC18" s="12"/>
      <c r="AD18" s="12"/>
      <c r="AE18" s="20"/>
      <c r="AF18" s="12"/>
      <c r="AG18" s="12"/>
      <c r="AH18" s="12"/>
      <c r="AI18" s="22"/>
      <c r="AJ18" s="22"/>
      <c r="AK18" s="22"/>
      <c r="AL18" s="22"/>
      <c r="AM18" s="22"/>
      <c r="AN18" s="22"/>
      <c r="AO18" s="22"/>
      <c r="AP18" s="22"/>
      <c r="AQ18" s="22"/>
      <c r="AR18" s="22"/>
    </row>
    <row r="19" spans="1:44" s="10" customFormat="1" ht="30" customHeight="1" x14ac:dyDescent="0.25">
      <c r="A19" s="85">
        <v>9</v>
      </c>
      <c r="B19" s="107"/>
      <c r="C19" s="86"/>
      <c r="D19" s="11"/>
      <c r="E19" s="111"/>
      <c r="F19" s="111"/>
      <c r="G19" s="87"/>
      <c r="H19" s="87"/>
      <c r="I19" s="87"/>
      <c r="J19" s="88" t="str">
        <f t="shared" si="0"/>
        <v/>
      </c>
      <c r="K19" s="89"/>
      <c r="L19" s="109"/>
      <c r="M19" s="90"/>
      <c r="N19" s="1"/>
      <c r="O19" s="12"/>
      <c r="W19" s="12"/>
      <c r="X19" s="12"/>
      <c r="Y19" s="20"/>
      <c r="Z19" s="12"/>
      <c r="AA19" s="20"/>
      <c r="AB19" s="12"/>
      <c r="AC19" s="12"/>
      <c r="AD19" s="12"/>
      <c r="AE19" s="20"/>
      <c r="AF19" s="12"/>
      <c r="AG19" s="12"/>
      <c r="AH19" s="12"/>
      <c r="AI19" s="22"/>
      <c r="AJ19" s="22"/>
      <c r="AK19" s="22"/>
      <c r="AL19" s="22"/>
      <c r="AM19" s="22"/>
      <c r="AN19" s="22"/>
      <c r="AO19" s="22"/>
      <c r="AP19" s="22"/>
      <c r="AQ19" s="22"/>
      <c r="AR19" s="22"/>
    </row>
    <row r="20" spans="1:44" s="10" customFormat="1" ht="30" customHeight="1" x14ac:dyDescent="0.25">
      <c r="A20" s="85">
        <v>10</v>
      </c>
      <c r="B20" s="107"/>
      <c r="C20" s="86"/>
      <c r="D20" s="11"/>
      <c r="E20" s="111"/>
      <c r="F20" s="111"/>
      <c r="G20" s="87"/>
      <c r="H20" s="87"/>
      <c r="I20" s="87"/>
      <c r="J20" s="88" t="str">
        <f t="shared" si="0"/>
        <v/>
      </c>
      <c r="K20" s="89"/>
      <c r="L20" s="109"/>
      <c r="M20" s="90"/>
      <c r="N20" s="1"/>
      <c r="O20" s="12"/>
      <c r="W20" s="12"/>
      <c r="X20" s="12"/>
      <c r="Y20" s="20"/>
      <c r="Z20" s="12"/>
      <c r="AA20" s="20"/>
      <c r="AB20" s="12"/>
      <c r="AC20" s="12"/>
      <c r="AD20" s="12"/>
      <c r="AE20" s="20"/>
      <c r="AF20" s="12"/>
      <c r="AG20" s="12"/>
      <c r="AH20" s="12"/>
      <c r="AI20" s="22"/>
      <c r="AJ20" s="22"/>
      <c r="AK20" s="22"/>
      <c r="AL20" s="22"/>
      <c r="AM20" s="22"/>
      <c r="AN20" s="22"/>
      <c r="AO20" s="22"/>
      <c r="AP20" s="22"/>
      <c r="AQ20" s="22"/>
      <c r="AR20" s="22"/>
    </row>
    <row r="21" spans="1:44" s="10" customFormat="1" ht="30" customHeight="1" x14ac:dyDescent="0.25">
      <c r="A21" s="85">
        <v>11</v>
      </c>
      <c r="B21" s="107"/>
      <c r="C21" s="86"/>
      <c r="D21" s="11"/>
      <c r="E21" s="111"/>
      <c r="F21" s="111"/>
      <c r="G21" s="87"/>
      <c r="H21" s="87"/>
      <c r="I21" s="87"/>
      <c r="J21" s="88" t="str">
        <f t="shared" si="0"/>
        <v/>
      </c>
      <c r="K21" s="89"/>
      <c r="L21" s="109"/>
      <c r="M21" s="90"/>
      <c r="N21" s="1"/>
      <c r="O21" s="12"/>
      <c r="W21" s="12"/>
      <c r="X21" s="12"/>
      <c r="Y21" s="12"/>
      <c r="Z21" s="20"/>
      <c r="AA21" s="12"/>
      <c r="AB21" s="12"/>
      <c r="AC21" s="20"/>
      <c r="AD21" s="12"/>
      <c r="AE21" s="20"/>
      <c r="AF21" s="12"/>
      <c r="AG21" s="12"/>
      <c r="AH21" s="12"/>
      <c r="AI21" s="22"/>
      <c r="AJ21" s="22"/>
      <c r="AK21" s="22"/>
      <c r="AL21" s="22"/>
      <c r="AM21" s="22"/>
      <c r="AN21" s="22"/>
      <c r="AO21" s="22"/>
      <c r="AP21" s="22"/>
      <c r="AQ21" s="22"/>
      <c r="AR21" s="22"/>
    </row>
    <row r="22" spans="1:44" s="10" customFormat="1" ht="30" customHeight="1" thickBot="1" x14ac:dyDescent="0.3">
      <c r="A22" s="100">
        <v>12</v>
      </c>
      <c r="B22" s="108"/>
      <c r="C22" s="101"/>
      <c r="D22" s="102"/>
      <c r="E22" s="112"/>
      <c r="F22" s="112"/>
      <c r="G22" s="103"/>
      <c r="H22" s="103"/>
      <c r="I22" s="103"/>
      <c r="J22" s="104" t="str">
        <f t="shared" si="0"/>
        <v/>
      </c>
      <c r="K22" s="105"/>
      <c r="L22" s="109"/>
      <c r="M22" s="91"/>
      <c r="N22" s="1"/>
      <c r="O22" s="12"/>
      <c r="W22" s="12"/>
      <c r="X22" s="12"/>
      <c r="Y22" s="12"/>
      <c r="Z22" s="20"/>
      <c r="AA22" s="12"/>
      <c r="AB22" s="20"/>
      <c r="AC22" s="20"/>
      <c r="AD22" s="12"/>
      <c r="AE22" s="20"/>
      <c r="AF22" s="12"/>
      <c r="AG22" s="12"/>
      <c r="AH22" s="12"/>
      <c r="AI22" s="22"/>
      <c r="AJ22" s="22"/>
      <c r="AK22" s="22"/>
      <c r="AL22" s="22"/>
      <c r="AM22" s="22"/>
      <c r="AN22" s="22"/>
      <c r="AO22" s="22"/>
      <c r="AP22" s="22"/>
      <c r="AQ22" s="22"/>
      <c r="AR22" s="22"/>
    </row>
    <row r="23" spans="1:44" s="2" customFormat="1" ht="24.75" hidden="1" customHeight="1" thickBot="1" x14ac:dyDescent="0.3">
      <c r="A23" s="95"/>
      <c r="B23" s="26"/>
      <c r="C23" s="27"/>
      <c r="D23" s="28"/>
      <c r="E23" s="161"/>
      <c r="F23" s="161"/>
      <c r="G23" s="30"/>
      <c r="H23" s="29"/>
      <c r="I23" s="30"/>
      <c r="J23" s="30"/>
      <c r="K23" s="159"/>
      <c r="L23" s="159"/>
      <c r="M23" s="160"/>
      <c r="N23" s="1"/>
      <c r="O23" s="12"/>
      <c r="W23" s="12"/>
      <c r="X23" s="12"/>
      <c r="Y23" s="12"/>
      <c r="Z23" s="20"/>
      <c r="AA23" s="12"/>
      <c r="AB23" s="20"/>
      <c r="AC23" s="20"/>
      <c r="AD23" s="12"/>
      <c r="AE23" s="20"/>
      <c r="AF23" s="12"/>
      <c r="AG23" s="12"/>
      <c r="AH23" s="12"/>
      <c r="AI23" s="24"/>
      <c r="AJ23" s="24"/>
      <c r="AK23" s="24"/>
      <c r="AL23" s="24"/>
      <c r="AM23" s="24"/>
      <c r="AN23" s="24"/>
      <c r="AO23" s="24"/>
      <c r="AP23" s="24"/>
      <c r="AQ23" s="24"/>
      <c r="AR23" s="24"/>
    </row>
    <row r="24" spans="1:44" s="10" customFormat="1" ht="24.75" customHeight="1" x14ac:dyDescent="0.3">
      <c r="A24" s="172"/>
      <c r="B24" s="172"/>
      <c r="C24" s="176" t="s">
        <v>254</v>
      </c>
      <c r="D24" s="177"/>
      <c r="E24" s="177"/>
      <c r="F24" s="175"/>
      <c r="G24" s="175"/>
      <c r="H24" s="175"/>
      <c r="I24" s="94" t="s">
        <v>34</v>
      </c>
      <c r="J24" s="173"/>
      <c r="K24" s="173"/>
      <c r="L24" s="173"/>
      <c r="M24" s="174"/>
      <c r="N24" s="1"/>
      <c r="O24" s="12"/>
      <c r="W24" s="12"/>
      <c r="X24" s="20"/>
      <c r="Y24" s="12"/>
      <c r="Z24" s="20"/>
      <c r="AA24" s="12"/>
      <c r="AB24" s="20"/>
      <c r="AC24" s="20"/>
      <c r="AD24" s="12"/>
      <c r="AE24" s="20"/>
      <c r="AF24" s="12"/>
      <c r="AG24" s="12"/>
      <c r="AH24" s="1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4" s="9" customFormat="1" ht="24.75" customHeight="1" x14ac:dyDescent="0.25">
      <c r="A25" s="162" t="s">
        <v>33</v>
      </c>
      <c r="B25" s="163"/>
      <c r="C25" s="166"/>
      <c r="D25" s="166"/>
      <c r="E25" s="166"/>
      <c r="F25" s="166"/>
      <c r="G25" s="166"/>
      <c r="H25" s="166"/>
      <c r="I25" s="166"/>
      <c r="J25" s="166"/>
      <c r="K25" s="166"/>
      <c r="L25" s="167"/>
      <c r="M25" s="168"/>
      <c r="N25" s="1"/>
      <c r="O25" s="12"/>
      <c r="W25" s="12"/>
      <c r="X25" s="20"/>
      <c r="Y25" s="12"/>
      <c r="Z25" s="20"/>
      <c r="AA25" s="12"/>
      <c r="AB25" s="25"/>
      <c r="AC25" s="20"/>
      <c r="AD25" s="12"/>
      <c r="AE25" s="20"/>
      <c r="AF25" s="12"/>
      <c r="AG25" s="12"/>
      <c r="AH25" s="12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s="9" customFormat="1" ht="24.75" customHeight="1" x14ac:dyDescent="0.25">
      <c r="A26" s="164"/>
      <c r="B26" s="165"/>
      <c r="C26" s="169"/>
      <c r="D26" s="169"/>
      <c r="E26" s="169"/>
      <c r="F26" s="169"/>
      <c r="G26" s="169"/>
      <c r="H26" s="169"/>
      <c r="I26" s="169"/>
      <c r="J26" s="169"/>
      <c r="K26" s="169"/>
      <c r="L26" s="170"/>
      <c r="M26" s="171"/>
      <c r="N26" s="1"/>
      <c r="O26" s="12"/>
      <c r="W26" s="12"/>
      <c r="X26" s="12"/>
      <c r="Y26" s="12"/>
      <c r="Z26" s="12"/>
      <c r="AA26" s="20"/>
      <c r="AB26" s="25"/>
      <c r="AC26" s="20"/>
      <c r="AD26" s="12"/>
      <c r="AE26" s="20"/>
      <c r="AF26" s="12"/>
      <c r="AG26" s="12"/>
      <c r="AH26" s="12"/>
      <c r="AI26" s="19"/>
      <c r="AJ26" s="19"/>
      <c r="AK26" s="19"/>
      <c r="AL26" s="19"/>
      <c r="AM26" s="19"/>
      <c r="AN26" s="19"/>
      <c r="AO26" s="19"/>
      <c r="AP26" s="19"/>
      <c r="AQ26" s="19"/>
      <c r="AR26" s="19"/>
    </row>
    <row r="27" spans="1:44" s="9" customFormat="1" ht="24.75" customHeight="1" thickBot="1" x14ac:dyDescent="0.35">
      <c r="A27" s="151" t="s">
        <v>194</v>
      </c>
      <c r="B27" s="152"/>
      <c r="C27" s="148" t="str">
        <f>Data!B2 &amp; "-" &amp; Data!C2</f>
        <v>MVNQS05-140716</v>
      </c>
      <c r="D27" s="149" t="str">
        <f>C47 &amp; "-" &amp; AE47</f>
        <v>-</v>
      </c>
      <c r="E27" s="149"/>
      <c r="F27" s="149"/>
      <c r="G27" s="149"/>
      <c r="H27" s="149"/>
      <c r="I27" s="149"/>
      <c r="J27" s="149"/>
      <c r="K27" s="149"/>
      <c r="L27" s="149"/>
      <c r="M27" s="150"/>
      <c r="N27" s="1"/>
      <c r="O27" s="12"/>
      <c r="W27" s="12"/>
      <c r="X27" s="12"/>
      <c r="Y27" s="19"/>
      <c r="Z27" s="19"/>
      <c r="AA27" s="72"/>
      <c r="AB27" s="72"/>
      <c r="AC27" s="20"/>
      <c r="AD27" s="12"/>
      <c r="AE27" s="72"/>
      <c r="AF27" s="12"/>
      <c r="AG27" s="12"/>
      <c r="AH27" s="12"/>
      <c r="AI27" s="19"/>
      <c r="AJ27" s="19"/>
      <c r="AK27" s="19"/>
      <c r="AL27" s="19"/>
      <c r="AM27" s="19"/>
      <c r="AN27" s="19"/>
      <c r="AO27" s="19"/>
      <c r="AP27" s="19"/>
      <c r="AQ27" s="19"/>
      <c r="AR27" s="19"/>
    </row>
    <row r="28" spans="1:44" x14ac:dyDescent="0.25">
      <c r="B28" s="73"/>
      <c r="O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</row>
    <row r="29" spans="1:44" x14ac:dyDescent="0.25"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</row>
    <row r="30" spans="1:44" x14ac:dyDescent="0.25"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</row>
    <row r="31" spans="1:44" x14ac:dyDescent="0.25"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</row>
    <row r="32" spans="1:44" x14ac:dyDescent="0.25"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</row>
    <row r="33" spans="1:58" x14ac:dyDescent="0.25"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</row>
    <row r="34" spans="1:58" x14ac:dyDescent="0.25"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</row>
    <row r="35" spans="1:58" x14ac:dyDescent="0.25"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</row>
    <row r="36" spans="1:58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</row>
    <row r="37" spans="1:5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</row>
    <row r="38" spans="1:58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</row>
    <row r="39" spans="1:58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</row>
    <row r="40" spans="1:58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</row>
    <row r="41" spans="1:58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</row>
    <row r="42" spans="1:58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</row>
    <row r="43" spans="1:58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</row>
    <row r="44" spans="1:58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</row>
    <row r="45" spans="1:58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</row>
    <row r="46" spans="1:58" ht="38.25" customHeight="1" x14ac:dyDescent="0.2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3"/>
      <c r="U46" s="13"/>
      <c r="V46" s="13"/>
      <c r="W46" s="13"/>
      <c r="X46" s="13"/>
      <c r="Y46" s="14"/>
      <c r="Z46" s="13"/>
      <c r="AA46" s="13"/>
      <c r="AB46" s="15"/>
      <c r="AC46" s="13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</row>
    <row r="47" spans="1:58" x14ac:dyDescent="0.25"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7"/>
      <c r="R47" s="16"/>
      <c r="S47" s="16"/>
      <c r="T47" s="17"/>
      <c r="U47" s="16"/>
      <c r="V47" s="16"/>
      <c r="W47" s="16"/>
      <c r="X47" s="18"/>
      <c r="Y47" s="16"/>
      <c r="Z47" s="16"/>
      <c r="AA47" s="16"/>
      <c r="AB47" s="16"/>
      <c r="AC47" s="18"/>
      <c r="AD47" s="7"/>
      <c r="AE47" s="7"/>
      <c r="AF47" s="7"/>
      <c r="AG47" s="7"/>
      <c r="AH47" s="7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</row>
    <row r="48" spans="1:58" x14ac:dyDescent="0.25"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7"/>
      <c r="R48" s="16"/>
      <c r="S48" s="16"/>
      <c r="T48" s="17"/>
      <c r="U48" s="16"/>
      <c r="V48" s="16"/>
      <c r="W48" s="16"/>
      <c r="X48" s="18"/>
      <c r="Y48" s="16"/>
      <c r="Z48" s="16"/>
      <c r="AA48" s="16"/>
      <c r="AB48" s="16"/>
      <c r="AC48" s="16"/>
      <c r="AD48" s="7"/>
      <c r="AE48" s="7"/>
      <c r="AF48" s="7"/>
      <c r="AG48" s="7"/>
      <c r="AH48" s="7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</row>
    <row r="49" spans="1:58" x14ac:dyDescent="0.25"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7"/>
      <c r="R49" s="16"/>
      <c r="S49" s="16"/>
      <c r="T49" s="17"/>
      <c r="U49" s="16"/>
      <c r="V49" s="16"/>
      <c r="W49" s="16"/>
      <c r="X49" s="18"/>
      <c r="Y49" s="16"/>
      <c r="Z49" s="16"/>
      <c r="AA49" s="16"/>
      <c r="AB49" s="16"/>
      <c r="AC49" s="16"/>
      <c r="AD49" s="7"/>
      <c r="AE49" s="7"/>
      <c r="AF49" s="7"/>
      <c r="AG49" s="7"/>
      <c r="AH49" s="7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</row>
    <row r="50" spans="1:58" x14ac:dyDescent="0.25"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7"/>
      <c r="R50" s="16"/>
      <c r="S50" s="16"/>
      <c r="T50" s="17"/>
      <c r="U50" s="16"/>
      <c r="V50" s="16"/>
      <c r="W50" s="16"/>
      <c r="X50" s="18"/>
      <c r="Y50" s="16"/>
      <c r="Z50" s="16"/>
      <c r="AA50" s="16"/>
      <c r="AB50" s="16"/>
      <c r="AC50" s="16"/>
      <c r="AD50" s="7"/>
      <c r="AE50" s="7"/>
      <c r="AF50" s="7"/>
      <c r="AG50" s="7"/>
      <c r="AH50" s="7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</row>
    <row r="51" spans="1:58" x14ac:dyDescent="0.25"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7"/>
      <c r="R51" s="16"/>
      <c r="S51" s="16"/>
      <c r="T51" s="17"/>
      <c r="U51" s="16"/>
      <c r="V51" s="16"/>
      <c r="W51" s="16"/>
      <c r="X51" s="18"/>
      <c r="Y51" s="16"/>
      <c r="Z51" s="16"/>
      <c r="AA51" s="16"/>
      <c r="AB51" s="16"/>
      <c r="AC51" s="16"/>
      <c r="AD51" s="7"/>
      <c r="AE51" s="7"/>
      <c r="AF51" s="7"/>
      <c r="AG51" s="7"/>
      <c r="AH51" s="7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</row>
    <row r="52" spans="1:58" x14ac:dyDescent="0.25"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7"/>
      <c r="R52" s="16"/>
      <c r="S52" s="16"/>
      <c r="T52" s="17"/>
      <c r="U52" s="16"/>
      <c r="V52" s="16"/>
      <c r="W52" s="16"/>
      <c r="X52" s="18"/>
      <c r="Y52" s="16"/>
      <c r="Z52" s="16"/>
      <c r="AA52" s="16"/>
      <c r="AB52" s="16"/>
      <c r="AC52" s="16"/>
      <c r="AD52" s="7"/>
      <c r="AE52" s="7"/>
      <c r="AF52" s="7"/>
      <c r="AG52" s="7"/>
      <c r="AH52" s="7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</row>
    <row r="53" spans="1:58" x14ac:dyDescent="0.25"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7"/>
      <c r="R53" s="16"/>
      <c r="S53" s="16"/>
      <c r="T53" s="17"/>
      <c r="U53" s="16"/>
      <c r="V53" s="16"/>
      <c r="W53" s="16"/>
      <c r="X53" s="18"/>
      <c r="Y53" s="16"/>
      <c r="Z53" s="16"/>
      <c r="AA53" s="16"/>
      <c r="AB53" s="16"/>
      <c r="AC53" s="16"/>
      <c r="AD53" s="7"/>
      <c r="AE53" s="7"/>
      <c r="AF53" s="7"/>
      <c r="AG53" s="7"/>
      <c r="AH53" s="7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</row>
    <row r="54" spans="1:58" x14ac:dyDescent="0.25"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7"/>
      <c r="R54" s="16"/>
      <c r="S54" s="16"/>
      <c r="T54" s="17"/>
      <c r="U54" s="16"/>
      <c r="V54" s="16"/>
      <c r="W54" s="16"/>
      <c r="X54" s="18"/>
      <c r="Y54" s="16"/>
      <c r="Z54" s="16"/>
      <c r="AA54" s="16"/>
      <c r="AB54" s="16"/>
      <c r="AC54" s="16"/>
      <c r="AD54" s="7"/>
      <c r="AE54" s="7"/>
      <c r="AF54" s="7"/>
      <c r="AG54" s="7"/>
      <c r="AH54" s="7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</row>
    <row r="55" spans="1:58" x14ac:dyDescent="0.25"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7"/>
      <c r="R55" s="16"/>
      <c r="S55" s="16"/>
      <c r="T55" s="17"/>
      <c r="U55" s="16"/>
      <c r="V55" s="16"/>
      <c r="W55" s="16"/>
      <c r="X55" s="18"/>
      <c r="Y55" s="16"/>
      <c r="Z55" s="16"/>
      <c r="AA55" s="16"/>
      <c r="AB55" s="16"/>
      <c r="AC55" s="16"/>
      <c r="AD55" s="7"/>
      <c r="AE55" s="7"/>
      <c r="AF55" s="7"/>
      <c r="AG55" s="7"/>
      <c r="AH55" s="7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</row>
    <row r="56" spans="1:58" x14ac:dyDescent="0.25"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7"/>
      <c r="R56" s="16"/>
      <c r="S56" s="16"/>
      <c r="T56" s="17"/>
      <c r="U56" s="16"/>
      <c r="V56" s="16"/>
      <c r="W56" s="16"/>
      <c r="X56" s="18"/>
      <c r="Y56" s="16"/>
      <c r="Z56" s="16"/>
      <c r="AA56" s="16"/>
      <c r="AB56" s="16"/>
      <c r="AC56" s="16"/>
      <c r="AD56" s="7"/>
      <c r="AE56" s="7"/>
      <c r="AF56" s="7"/>
      <c r="AG56" s="7"/>
      <c r="AH56" s="7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</row>
    <row r="57" spans="1:58" x14ac:dyDescent="0.25"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7"/>
      <c r="R57" s="16"/>
      <c r="S57" s="16"/>
      <c r="T57" s="17"/>
      <c r="U57" s="16"/>
      <c r="V57" s="16"/>
      <c r="W57" s="16"/>
      <c r="X57" s="18"/>
      <c r="Y57" s="16"/>
      <c r="Z57" s="16"/>
      <c r="AA57" s="16"/>
      <c r="AB57" s="16"/>
      <c r="AC57" s="16"/>
      <c r="AD57" s="7"/>
      <c r="AE57" s="7"/>
      <c r="AF57" s="7"/>
      <c r="AG57" s="7"/>
      <c r="AH57" s="7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</row>
    <row r="58" spans="1:58" x14ac:dyDescent="0.25"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  <c r="R58" s="16"/>
      <c r="S58" s="16"/>
      <c r="T58" s="17"/>
      <c r="U58" s="16"/>
      <c r="V58" s="16"/>
      <c r="W58" s="16"/>
      <c r="X58" s="18"/>
      <c r="Y58" s="16"/>
      <c r="Z58" s="16"/>
      <c r="AA58" s="16"/>
      <c r="AB58" s="16"/>
      <c r="AC58" s="16"/>
      <c r="AD58" s="7"/>
      <c r="AE58" s="7"/>
      <c r="AF58" s="7"/>
      <c r="AG58" s="7"/>
      <c r="AH58" s="7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</row>
    <row r="59" spans="1:58" x14ac:dyDescent="0.25">
      <c r="A59" s="5"/>
      <c r="B59" s="5"/>
      <c r="C59" s="5"/>
      <c r="D59" s="5"/>
      <c r="E59" s="6"/>
      <c r="F59" s="5"/>
      <c r="G59" s="5"/>
      <c r="H59" s="5"/>
      <c r="I59" s="5"/>
      <c r="J59" s="5"/>
      <c r="K59" s="5"/>
      <c r="L59" s="5"/>
      <c r="M59" s="5"/>
      <c r="N59" s="5"/>
      <c r="O59" s="5"/>
      <c r="P59" s="6"/>
      <c r="Q59" s="5"/>
      <c r="R59" s="5"/>
      <c r="S59" s="6"/>
      <c r="T59" s="5"/>
      <c r="U59" s="5"/>
      <c r="V59" s="5"/>
      <c r="W59" s="5"/>
      <c r="X59" s="5"/>
      <c r="Y59" s="5"/>
      <c r="Z59" s="5"/>
      <c r="AA59" s="5"/>
      <c r="AB59" s="5"/>
      <c r="AC59" s="7"/>
      <c r="AD59" s="7"/>
      <c r="AE59" s="7"/>
      <c r="AF59" s="7"/>
      <c r="AG59" s="7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</row>
    <row r="60" spans="1:58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</row>
    <row r="61" spans="1:58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</row>
    <row r="62" spans="1:58" x14ac:dyDescent="0.25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7"/>
      <c r="V62" s="7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</row>
    <row r="63" spans="1:58" x14ac:dyDescent="0.25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7"/>
      <c r="V63" s="7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</row>
    <row r="64" spans="1:58" x14ac:dyDescent="0.25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7"/>
      <c r="V64" s="7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</row>
    <row r="65" spans="1:56" x14ac:dyDescent="0.2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7"/>
      <c r="V65" s="7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</row>
    <row r="66" spans="1:56" x14ac:dyDescent="0.25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7"/>
      <c r="V66" s="7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</row>
    <row r="67" spans="1:56" x14ac:dyDescent="0.25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7"/>
      <c r="V67" s="7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</row>
    <row r="68" spans="1:56" x14ac:dyDescent="0.25">
      <c r="A68" s="74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7"/>
      <c r="V68" s="7"/>
      <c r="W68" s="4"/>
      <c r="X68" s="4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</row>
    <row r="69" spans="1:56" x14ac:dyDescent="0.25">
      <c r="A69" s="74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7"/>
      <c r="V69" s="7"/>
      <c r="W69" s="4"/>
      <c r="X69" s="4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</row>
    <row r="70" spans="1:56" x14ac:dyDescent="0.25">
      <c r="A70" s="75"/>
      <c r="U70" s="7"/>
      <c r="V70" s="7"/>
      <c r="W70" s="4"/>
      <c r="X70" s="4"/>
    </row>
    <row r="71" spans="1:56" x14ac:dyDescent="0.25">
      <c r="A71" s="75"/>
      <c r="U71" s="7"/>
      <c r="V71" s="7"/>
      <c r="W71" s="4"/>
      <c r="X71" s="4"/>
    </row>
    <row r="72" spans="1:56" x14ac:dyDescent="0.25">
      <c r="A72" s="75"/>
      <c r="U72" s="3"/>
      <c r="V72" s="3"/>
    </row>
    <row r="73" spans="1:56" x14ac:dyDescent="0.25">
      <c r="A73" s="75"/>
      <c r="U73" s="3"/>
      <c r="V73" s="3"/>
    </row>
    <row r="74" spans="1:56" x14ac:dyDescent="0.25">
      <c r="A74" s="75"/>
      <c r="U74" s="3"/>
    </row>
    <row r="75" spans="1:56" x14ac:dyDescent="0.25">
      <c r="A75" s="75"/>
      <c r="U75" s="3"/>
    </row>
    <row r="76" spans="1:56" x14ac:dyDescent="0.25">
      <c r="A76" s="75"/>
      <c r="U76" s="3"/>
    </row>
    <row r="77" spans="1:56" x14ac:dyDescent="0.25">
      <c r="U77" s="3"/>
    </row>
    <row r="78" spans="1:56" x14ac:dyDescent="0.25">
      <c r="U78" s="3"/>
    </row>
    <row r="79" spans="1:56" x14ac:dyDescent="0.25">
      <c r="U79" s="3"/>
    </row>
    <row r="80" spans="1:56" x14ac:dyDescent="0.25">
      <c r="U80" s="3"/>
    </row>
    <row r="81" spans="21:21" x14ac:dyDescent="0.25">
      <c r="U81" s="3"/>
    </row>
    <row r="82" spans="21:21" x14ac:dyDescent="0.25">
      <c r="U82" s="3"/>
    </row>
    <row r="83" spans="21:21" x14ac:dyDescent="0.25">
      <c r="U83" s="3"/>
    </row>
    <row r="84" spans="21:21" x14ac:dyDescent="0.25">
      <c r="U84" s="3"/>
    </row>
    <row r="85" spans="21:21" x14ac:dyDescent="0.25">
      <c r="U85" s="3"/>
    </row>
    <row r="86" spans="21:21" x14ac:dyDescent="0.25">
      <c r="U86" s="3"/>
    </row>
    <row r="87" spans="21:21" x14ac:dyDescent="0.25">
      <c r="U87" s="3"/>
    </row>
    <row r="88" spans="21:21" x14ac:dyDescent="0.25">
      <c r="U88" s="3"/>
    </row>
    <row r="89" spans="21:21" x14ac:dyDescent="0.25">
      <c r="U89" s="3"/>
    </row>
    <row r="90" spans="21:21" x14ac:dyDescent="0.25">
      <c r="U90" s="3"/>
    </row>
    <row r="91" spans="21:21" x14ac:dyDescent="0.25">
      <c r="U91" s="3"/>
    </row>
    <row r="92" spans="21:21" x14ac:dyDescent="0.25">
      <c r="U92" s="3"/>
    </row>
    <row r="93" spans="21:21" x14ac:dyDescent="0.25">
      <c r="U93" s="3"/>
    </row>
    <row r="94" spans="21:21" x14ac:dyDescent="0.25">
      <c r="U94" s="3"/>
    </row>
    <row r="95" spans="21:21" x14ac:dyDescent="0.25">
      <c r="U95" s="3"/>
    </row>
    <row r="96" spans="21:21" x14ac:dyDescent="0.25">
      <c r="U96" s="3"/>
    </row>
    <row r="97" spans="21:21" x14ac:dyDescent="0.25">
      <c r="U97" s="3"/>
    </row>
    <row r="98" spans="21:21" x14ac:dyDescent="0.25">
      <c r="U98" s="3"/>
    </row>
    <row r="99" spans="21:21" x14ac:dyDescent="0.25">
      <c r="U99" s="3"/>
    </row>
    <row r="100" spans="21:21" x14ac:dyDescent="0.25">
      <c r="U100" s="3"/>
    </row>
    <row r="101" spans="21:21" x14ac:dyDescent="0.25">
      <c r="U101" s="3"/>
    </row>
    <row r="102" spans="21:21" x14ac:dyDescent="0.25">
      <c r="U102" s="3"/>
    </row>
    <row r="103" spans="21:21" x14ac:dyDescent="0.25">
      <c r="U103" s="3"/>
    </row>
    <row r="104" spans="21:21" x14ac:dyDescent="0.25">
      <c r="U104" s="3"/>
    </row>
    <row r="105" spans="21:21" x14ac:dyDescent="0.25">
      <c r="U105" s="3"/>
    </row>
    <row r="106" spans="21:21" x14ac:dyDescent="0.25">
      <c r="U106" s="3"/>
    </row>
    <row r="107" spans="21:21" x14ac:dyDescent="0.25">
      <c r="U107" s="3"/>
    </row>
    <row r="108" spans="21:21" x14ac:dyDescent="0.25">
      <c r="U108" s="3"/>
    </row>
    <row r="109" spans="21:21" x14ac:dyDescent="0.25">
      <c r="U109" s="3"/>
    </row>
    <row r="110" spans="21:21" x14ac:dyDescent="0.25">
      <c r="U110" s="3"/>
    </row>
    <row r="111" spans="21:21" x14ac:dyDescent="0.25">
      <c r="U111" s="3"/>
    </row>
    <row r="112" spans="21:21" x14ac:dyDescent="0.25">
      <c r="U112" s="3"/>
    </row>
    <row r="113" spans="21:21" x14ac:dyDescent="0.25">
      <c r="U113" s="3"/>
    </row>
    <row r="114" spans="21:21" x14ac:dyDescent="0.25">
      <c r="U114" s="3"/>
    </row>
    <row r="115" spans="21:21" x14ac:dyDescent="0.25">
      <c r="U115" s="3"/>
    </row>
    <row r="116" spans="21:21" x14ac:dyDescent="0.25">
      <c r="U116" s="3"/>
    </row>
    <row r="117" spans="21:21" x14ac:dyDescent="0.25">
      <c r="U117" s="3"/>
    </row>
    <row r="118" spans="21:21" x14ac:dyDescent="0.25">
      <c r="U118" s="3"/>
    </row>
    <row r="119" spans="21:21" x14ac:dyDescent="0.25">
      <c r="U119" s="3"/>
    </row>
    <row r="120" spans="21:21" x14ac:dyDescent="0.25">
      <c r="U120" s="3"/>
    </row>
    <row r="121" spans="21:21" x14ac:dyDescent="0.25">
      <c r="U121" s="3"/>
    </row>
    <row r="122" spans="21:21" x14ac:dyDescent="0.25">
      <c r="U122" s="3"/>
    </row>
    <row r="123" spans="21:21" x14ac:dyDescent="0.25">
      <c r="U123" s="3"/>
    </row>
    <row r="124" spans="21:21" x14ac:dyDescent="0.25">
      <c r="U124" s="3"/>
    </row>
    <row r="125" spans="21:21" x14ac:dyDescent="0.25">
      <c r="U125" s="3"/>
    </row>
    <row r="126" spans="21:21" x14ac:dyDescent="0.25">
      <c r="U126" s="3"/>
    </row>
    <row r="127" spans="21:21" x14ac:dyDescent="0.25">
      <c r="U127" s="3"/>
    </row>
    <row r="128" spans="21:21" x14ac:dyDescent="0.25">
      <c r="U128" s="3"/>
    </row>
    <row r="129" spans="21:21" x14ac:dyDescent="0.25">
      <c r="U129" s="3"/>
    </row>
    <row r="130" spans="21:21" x14ac:dyDescent="0.25">
      <c r="U130" s="3"/>
    </row>
    <row r="131" spans="21:21" x14ac:dyDescent="0.25">
      <c r="U131" s="3"/>
    </row>
    <row r="132" spans="21:21" x14ac:dyDescent="0.25">
      <c r="U132" s="3"/>
    </row>
    <row r="133" spans="21:21" x14ac:dyDescent="0.25">
      <c r="U133" s="3"/>
    </row>
    <row r="134" spans="21:21" x14ac:dyDescent="0.25">
      <c r="U134" s="3"/>
    </row>
    <row r="135" spans="21:21" x14ac:dyDescent="0.25">
      <c r="U135" s="3"/>
    </row>
    <row r="136" spans="21:21" x14ac:dyDescent="0.25">
      <c r="U136" s="3"/>
    </row>
    <row r="137" spans="21:21" x14ac:dyDescent="0.25">
      <c r="U137" s="3"/>
    </row>
    <row r="138" spans="21:21" x14ac:dyDescent="0.25">
      <c r="U138" s="3"/>
    </row>
    <row r="139" spans="21:21" x14ac:dyDescent="0.25">
      <c r="U139" s="3"/>
    </row>
    <row r="140" spans="21:21" x14ac:dyDescent="0.25">
      <c r="U140" s="3"/>
    </row>
    <row r="141" spans="21:21" x14ac:dyDescent="0.25">
      <c r="U141" s="3"/>
    </row>
    <row r="142" spans="21:21" x14ac:dyDescent="0.25">
      <c r="U142" s="3"/>
    </row>
    <row r="143" spans="21:21" x14ac:dyDescent="0.25">
      <c r="U143" s="3"/>
    </row>
    <row r="144" spans="21:21" x14ac:dyDescent="0.25">
      <c r="U144" s="3"/>
    </row>
    <row r="145" spans="21:21" x14ac:dyDescent="0.25">
      <c r="U145" s="3"/>
    </row>
    <row r="146" spans="21:21" x14ac:dyDescent="0.25">
      <c r="U146" s="3"/>
    </row>
    <row r="147" spans="21:21" x14ac:dyDescent="0.25">
      <c r="U147" s="3"/>
    </row>
    <row r="148" spans="21:21" x14ac:dyDescent="0.25">
      <c r="U148" s="3"/>
    </row>
    <row r="149" spans="21:21" x14ac:dyDescent="0.25">
      <c r="U149" s="3"/>
    </row>
    <row r="150" spans="21:21" x14ac:dyDescent="0.25">
      <c r="U150" s="3"/>
    </row>
    <row r="151" spans="21:21" x14ac:dyDescent="0.25">
      <c r="U151" s="3"/>
    </row>
    <row r="152" spans="21:21" x14ac:dyDescent="0.25">
      <c r="U152" s="3"/>
    </row>
    <row r="153" spans="21:21" x14ac:dyDescent="0.25">
      <c r="U153" s="3"/>
    </row>
    <row r="154" spans="21:21" x14ac:dyDescent="0.25">
      <c r="U154" s="3"/>
    </row>
    <row r="155" spans="21:21" x14ac:dyDescent="0.25">
      <c r="U155" s="3"/>
    </row>
    <row r="156" spans="21:21" x14ac:dyDescent="0.25">
      <c r="U156" s="3"/>
    </row>
    <row r="157" spans="21:21" x14ac:dyDescent="0.25">
      <c r="U157" s="3"/>
    </row>
    <row r="158" spans="21:21" x14ac:dyDescent="0.25">
      <c r="U158" s="3"/>
    </row>
    <row r="159" spans="21:21" x14ac:dyDescent="0.25">
      <c r="U159" s="3"/>
    </row>
    <row r="160" spans="21:21" x14ac:dyDescent="0.25">
      <c r="U160" s="3"/>
    </row>
    <row r="161" spans="21:21" x14ac:dyDescent="0.25">
      <c r="U161" s="3"/>
    </row>
    <row r="162" spans="21:21" x14ac:dyDescent="0.25">
      <c r="U162" s="3"/>
    </row>
    <row r="163" spans="21:21" x14ac:dyDescent="0.25">
      <c r="U163" s="3"/>
    </row>
    <row r="164" spans="21:21" x14ac:dyDescent="0.25">
      <c r="U164" s="3"/>
    </row>
    <row r="165" spans="21:21" x14ac:dyDescent="0.25">
      <c r="U165" s="3"/>
    </row>
    <row r="166" spans="21:21" x14ac:dyDescent="0.25">
      <c r="U166" s="3"/>
    </row>
    <row r="167" spans="21:21" x14ac:dyDescent="0.25">
      <c r="U167" s="3"/>
    </row>
    <row r="168" spans="21:21" x14ac:dyDescent="0.25">
      <c r="U168" s="3"/>
    </row>
    <row r="169" spans="21:21" x14ac:dyDescent="0.25">
      <c r="U169" s="3"/>
    </row>
    <row r="170" spans="21:21" x14ac:dyDescent="0.25">
      <c r="U170" s="3"/>
    </row>
    <row r="171" spans="21:21" x14ac:dyDescent="0.25">
      <c r="U171" s="3"/>
    </row>
    <row r="172" spans="21:21" x14ac:dyDescent="0.25">
      <c r="U172" s="3"/>
    </row>
    <row r="173" spans="21:21" x14ac:dyDescent="0.25">
      <c r="U173" s="3"/>
    </row>
    <row r="174" spans="21:21" x14ac:dyDescent="0.25">
      <c r="U174" s="3"/>
    </row>
  </sheetData>
  <sheetProtection password="C420" sheet="1" objects="1" scenarios="1" selectLockedCells="1"/>
  <mergeCells count="66">
    <mergeCell ref="K23:M23"/>
    <mergeCell ref="E23:F23"/>
    <mergeCell ref="A25:B26"/>
    <mergeCell ref="C25:M26"/>
    <mergeCell ref="A24:B24"/>
    <mergeCell ref="J24:M24"/>
    <mergeCell ref="F24:H24"/>
    <mergeCell ref="C24:E24"/>
    <mergeCell ref="C27:D27"/>
    <mergeCell ref="E27:M27"/>
    <mergeCell ref="A27:B27"/>
    <mergeCell ref="A2:B2"/>
    <mergeCell ref="A3:B3"/>
    <mergeCell ref="K6:M6"/>
    <mergeCell ref="E17:F17"/>
    <mergeCell ref="E16:F16"/>
    <mergeCell ref="K7:M7"/>
    <mergeCell ref="K5:M5"/>
    <mergeCell ref="A1:M1"/>
    <mergeCell ref="E6:F6"/>
    <mergeCell ref="A5:B5"/>
    <mergeCell ref="A6:B6"/>
    <mergeCell ref="G5:H5"/>
    <mergeCell ref="G6:H6"/>
    <mergeCell ref="I5:J5"/>
    <mergeCell ref="C2:E2"/>
    <mergeCell ref="C3:E3"/>
    <mergeCell ref="K2:M2"/>
    <mergeCell ref="A9:B9"/>
    <mergeCell ref="I6:J6"/>
    <mergeCell ref="C6:D6"/>
    <mergeCell ref="A8:B8"/>
    <mergeCell ref="K4:M4"/>
    <mergeCell ref="A7:B7"/>
    <mergeCell ref="C7:D7"/>
    <mergeCell ref="E7:F7"/>
    <mergeCell ref="A4:B4"/>
    <mergeCell ref="E5:F5"/>
    <mergeCell ref="E10:F10"/>
    <mergeCell ref="H3:I3"/>
    <mergeCell ref="C4:I4"/>
    <mergeCell ref="G7:H7"/>
    <mergeCell ref="C8:D8"/>
    <mergeCell ref="E8:F8"/>
    <mergeCell ref="G8:H8"/>
    <mergeCell ref="C5:D5"/>
    <mergeCell ref="C9:D9"/>
    <mergeCell ref="E9:F9"/>
    <mergeCell ref="K9:M9"/>
    <mergeCell ref="J8:M8"/>
    <mergeCell ref="G9:H9"/>
    <mergeCell ref="I7:J7"/>
    <mergeCell ref="K3:M3"/>
    <mergeCell ref="F2:G2"/>
    <mergeCell ref="F3:G3"/>
    <mergeCell ref="H2:I2"/>
    <mergeCell ref="E11:F11"/>
    <mergeCell ref="E14:F14"/>
    <mergeCell ref="E13:F13"/>
    <mergeCell ref="E18:F18"/>
    <mergeCell ref="E22:F22"/>
    <mergeCell ref="E20:F20"/>
    <mergeCell ref="E15:F15"/>
    <mergeCell ref="E12:F12"/>
    <mergeCell ref="E19:F19"/>
    <mergeCell ref="E21:F21"/>
  </mergeCells>
  <phoneticPr fontId="2" type="noConversion"/>
  <dataValidations xWindow="126" yWindow="312" count="28">
    <dataValidation showInputMessage="1" promptTitle="Sample Type" prompt="Enter the type of sample (ie Grab Sample, Cored Sample)_x000a_" sqref="F24:H24"/>
    <dataValidation type="whole" allowBlank="1" showInputMessage="1" showErrorMessage="1" error="This cell accepts only integers." promptTitle="Integer field" prompt="Depth from Top of Borehole Elev. to top of Sample." sqref="B23">
      <formula1>0</formula1>
      <formula2>1000</formula2>
    </dataValidation>
    <dataValidation type="decimal" operator="lessThan" allowBlank="1" showInputMessage="1" showErrorMessage="1" sqref="G11:G22">
      <formula1>101</formula1>
    </dataValidation>
    <dataValidation type="whole" operator="lessThan" allowBlank="1" showInputMessage="1" showErrorMessage="1" sqref="D11:D22">
      <formula1>100</formula1>
    </dataValidation>
    <dataValidation type="decimal" operator="lessThan" allowBlank="1" showInputMessage="1" showErrorMessage="1" sqref="E11:F22">
      <formula1>100</formula1>
    </dataValidation>
    <dataValidation type="decimal" operator="greaterThan" allowBlank="1" showInputMessage="1" showErrorMessage="1" sqref="H11:I22 L11:L22">
      <formula1>0</formula1>
    </dataValidation>
    <dataValidation type="whole" operator="greaterThan" allowBlank="1" showInputMessage="1" showErrorMessage="1" sqref="K11:K22">
      <formula1>0</formula1>
    </dataValidation>
    <dataValidation type="list" showInputMessage="1" showErrorMessage="1" promptTitle="Soil Feature" prompt="Select the soil feature" sqref="G5:H5">
      <formula1>SOIL_FEATURE</formula1>
    </dataValidation>
    <dataValidation type="decimal" operator="greaterThan" allowBlank="1" sqref="J11:J22">
      <formula1>0</formula1>
    </dataValidation>
    <dataValidation allowBlank="1" showInputMessage="1" promptTitle="Station Format" prompt="##+##" sqref="C6:D6"/>
    <dataValidation allowBlank="1" showInputMessage="1" promptTitle="Offset Format" prompt="## ft PS, FS, CL" sqref="G6:H6"/>
    <dataValidation type="decimal" allowBlank="1" showInputMessage="1" showErrorMessage="1" errorTitle="Error" error="Invalid coordinate format, or coordinate location was entered" promptTitle="Coordinate Format" prompt="Enter decimal degrees (ddd.ddddd)" sqref="C7:D7 G7:H7">
      <formula1>-180</formula1>
      <formula2>180</formula2>
    </dataValidation>
    <dataValidation type="whole" showInputMessage="1" showErrorMessage="1" errorTitle="Error" error="Invalid design strength was entered" promptTitle="Specification" prompt="Enter specified mix design strength (i.e. Enter 4000, if strength is 4000 psi @ 28 days)" sqref="G9:H9">
      <formula1>0</formula1>
      <formula2>45000</formula2>
    </dataValidation>
    <dataValidation allowBlank="1" showInputMessage="1" promptTitle="Specification" prompt="Enter specified mix design strength (i.e. Enter 28, if strength is 4000 psi @ 28 days)" sqref="J9"/>
    <dataValidation type="list" showInputMessage="1" showErrorMessage="1" promptTitle="Lab Type" prompt="Select the lab's QA, QC or IND (Independent) status pertaining to this contract" sqref="H2:I2">
      <formula1>LAB_TYPE</formula1>
    </dataValidation>
    <dataValidation allowBlank="1" showInputMessage="1" promptTitle="Sample Date" prompt="Enter the date the sample was cored or collected as a grab sample" sqref="K4:M4"/>
    <dataValidation showInputMessage="1" promptTitle="Element No" prompt="Enter the Element, Borehole or Column number referenced on the drawings or contract documents" sqref="C5:D5"/>
    <dataValidation showInputMessage="1" promptTitle="Mix Date" prompt="Enter the date that the element, borehole or column was installed" sqref="C9:D9"/>
    <dataValidation showInputMessage="1" promptTitle="Test Date" prompt="Enter the date the sample was tested to determine UCS" sqref="C11:C22"/>
    <dataValidation type="list" showInputMessage="1" showErrorMessage="1" promptTitle="Break Type" prompt="Select the type of break" sqref="M11:M22">
      <formula1>BREAK_TYPE</formula1>
    </dataValidation>
    <dataValidation type="list" showInputMessage="1" showErrorMessage="1" promptTitle="Test Result" prompt="Select a test result or info only  " sqref="J24:M24">
      <formula1>TEST_RESULT</formula1>
    </dataValidation>
    <dataValidation showInputMessage="1" promptTitle="Visual Description" prompt="Enter classification as determined by ASTM D2487/D2488" sqref="K5:M5"/>
    <dataValidation showInputMessage="1" promptTitle="Borehole Elevation" prompt="Enter top of borehole elevation relative to mean sea level" sqref="K6:M6"/>
    <dataValidation showInputMessage="1" promptTitle="Borehole Elevation" prompt="Enter bottom of borehole elevation relative to mean sea level" sqref="K7:M7"/>
    <dataValidation showInputMessage="1" promptTitle="Sample Elevation" prompt="Enter distance from top of borehole to top of sample in a positive value" sqref="B11:B22"/>
    <dataValidation allowBlank="1" showInputMessage="1" showErrorMessage="1" promptTitle="Lab Tested By" prompt="Use following name formats:_x000a_FirstName LastName _x000a_FirstName LastName Suffix_x000a_FirstInitial LastName_x000a_Separate multiple people w/ semi-colon;_x000a_FN1 LN1; FN2 LN2 " sqref="C8:D8"/>
    <dataValidation allowBlank="1" showInputMessage="1" showErrorMessage="1" promptTitle="Reviewed By" prompt="Use following name formats:_x000a_FirstName LastName _x000a_FirstName LastName Suffix_x000a_FirstInitial LastName_x000a_Separate multiple people w/ semi-colon;_x000a_FN1 LN1; FN2 LN2 " sqref="G8:H8"/>
    <dataValidation allowBlank="1" showInputMessage="1" showErrorMessage="1" promptTitle="Submitted By" prompt="Use following name formats:_x000a_FirstName LastName _x000a_FirstName LastName Suffix_x000a_FirstInitial LastName_x000a_Separate multiple people w/ semi-colon;_x000a_FN1 LN1; FN2 LN2 " sqref="J8:M8"/>
  </dataValidations>
  <printOptions horizontalCentered="1" gridLines="1"/>
  <pageMargins left="0.54" right="0.55000000000000004" top="0.49" bottom="0.48" header="0.5" footer="0.5"/>
  <pageSetup scale="64" orientation="landscape" blackAndWhite="1" r:id="rId1"/>
  <headerFooter alignWithMargins="0">
    <oddHeader>&amp;C&amp;G</oddHeader>
    <oddFooter>&amp;R&amp;F</oddFooter>
  </headerFooter>
  <cellWatches>
    <cellWatch r="I3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C2" sqref="C2"/>
    </sheetView>
  </sheetViews>
  <sheetFormatPr defaultRowHeight="13.2" x14ac:dyDescent="0.25"/>
  <cols>
    <col min="1" max="1" width="13.44140625" bestFit="1" customWidth="1"/>
    <col min="2" max="2" width="18" bestFit="1" customWidth="1"/>
    <col min="3" max="3" width="18.44140625" bestFit="1" customWidth="1"/>
    <col min="4" max="4" width="16.6640625" bestFit="1" customWidth="1"/>
    <col min="5" max="5" width="9.33203125" bestFit="1" customWidth="1"/>
    <col min="6" max="6" width="9.6640625" bestFit="1" customWidth="1"/>
    <col min="7" max="7" width="19.88671875" bestFit="1" customWidth="1"/>
    <col min="8" max="8" width="14.5546875" bestFit="1" customWidth="1"/>
    <col min="9" max="9" width="23.33203125" bestFit="1" customWidth="1"/>
    <col min="10" max="10" width="19.88671875" bestFit="1" customWidth="1"/>
    <col min="11" max="11" width="13.44140625" bestFit="1" customWidth="1"/>
    <col min="12" max="12" width="14.6640625" bestFit="1" customWidth="1"/>
    <col min="13" max="13" width="22" bestFit="1" customWidth="1"/>
    <col min="14" max="14" width="25.33203125" bestFit="1" customWidth="1"/>
    <col min="15" max="15" width="20.109375" bestFit="1" customWidth="1"/>
    <col min="16" max="16" width="10.5546875" bestFit="1" customWidth="1"/>
  </cols>
  <sheetData>
    <row r="1" spans="1:16" x14ac:dyDescent="0.25">
      <c r="A1" s="69" t="s">
        <v>170</v>
      </c>
      <c r="B1" s="70" t="s">
        <v>22</v>
      </c>
      <c r="C1" s="70" t="s">
        <v>24</v>
      </c>
      <c r="D1" s="70" t="s">
        <v>18</v>
      </c>
      <c r="E1" s="70" t="s">
        <v>41</v>
      </c>
      <c r="F1" s="70" t="s">
        <v>171</v>
      </c>
      <c r="G1" s="70" t="s">
        <v>10</v>
      </c>
      <c r="H1" s="70" t="s">
        <v>11</v>
      </c>
      <c r="I1" s="70" t="s">
        <v>9</v>
      </c>
      <c r="J1" s="70" t="s">
        <v>172</v>
      </c>
      <c r="K1" s="70" t="s">
        <v>17</v>
      </c>
      <c r="L1" s="70" t="s">
        <v>173</v>
      </c>
      <c r="M1" s="70" t="s">
        <v>174</v>
      </c>
      <c r="N1" s="70" t="s">
        <v>175</v>
      </c>
      <c r="O1" s="70" t="s">
        <v>256</v>
      </c>
      <c r="P1" s="70" t="s">
        <v>176</v>
      </c>
    </row>
    <row r="2" spans="1:16" x14ac:dyDescent="0.25">
      <c r="A2" s="69" t="str">
        <f>B2&amp;C2&amp;IF(OR(ISBLANK(F2),F2=""),"",F2)&amp;IF(OR(ISBLANK(G2),G2=""),"",G2)&amp;IF(OR(ISBLANK(J2),J2=""),"",J2)&amp;IF(OR(ISBLANK(E2),E2=""),"",E2)&amp;IF(OR(ISBLANK(F10),F10=""),"",F10)</f>
        <v>MVNQS05140716</v>
      </c>
      <c r="B2" s="70" t="s">
        <v>23</v>
      </c>
      <c r="C2" s="70">
        <v>140716</v>
      </c>
      <c r="D2" s="70" t="str">
        <f>IF(OR(ISBLANK(MVNQS05!C2),MVNQS05!C2=""),"",MVNQS05!C2)</f>
        <v/>
      </c>
      <c r="E2" s="70" t="str">
        <f>IF(OR(ISBLANK(MVNQS05!H2),MVNQS05!H2=""),"",MVNQS05!H2)</f>
        <v/>
      </c>
      <c r="F2" s="70" t="str">
        <f>IF(OR(ISBLANK(MVNQS05!K2),MVNQS05!K2=""),"",MVNQS05!K2)</f>
        <v/>
      </c>
      <c r="G2" s="70" t="str">
        <f>IF(OR(ISBLANK(MVNQS05!C3),MVNQS05!C3=""),"",MVNQS05!C3)</f>
        <v/>
      </c>
      <c r="H2" s="70" t="str">
        <f>IF(OR(ISBLANK(MVNQS05!H3),MVNQS05!H3=""),"",MVNQS05!H3)</f>
        <v/>
      </c>
      <c r="I2" s="70" t="str">
        <f>IF(OR(ISBLANK(MVNQS05!C4),MVNQS05!C4=""),"",MVNQS05!C4)</f>
        <v/>
      </c>
      <c r="J2" s="76" t="str">
        <f>IF(OR(ISBLANK(MVNQS05!K4),MVNQS05!K4=""),"",MVNQS05!K4)</f>
        <v/>
      </c>
      <c r="K2" s="70" t="str">
        <f>IF(OR(ISBLANK(MVNQS05!C25),MVNQS05!C25=""),"",MVNQS05!C25)</f>
        <v/>
      </c>
      <c r="L2" s="70" t="str">
        <f>IF(OR(ISBLANK(MVNQS05!C8),MVNQS05!C8=""),"",MVNQS05!C8)</f>
        <v/>
      </c>
      <c r="M2" s="70" t="str">
        <f>IF(OR(ISBLANK(MVNQS05!G8),MVNQS05!G8=""),"",MVNQS05!G8)</f>
        <v/>
      </c>
      <c r="N2" s="70" t="str">
        <f>IF(OR(ISBLANK(MVNQS05!J8),MVNQS05!J8=""),"",MVNQS05!J8)</f>
        <v/>
      </c>
      <c r="O2" s="70" t="str">
        <f>IF(OR(ISBLANK(MVNQS05!K3),MVNQS05!K3=""),"",MVNQS05!K3)</f>
        <v/>
      </c>
      <c r="P2" s="70" t="str">
        <f ca="1">MID(CELL("filename"),SEARCH("[",CELL("filename"))+1, SEARCH("]",CELL("filename"))-SEARCH("[",CELL("filename"))-1)</f>
        <v>MVNQS05.xls</v>
      </c>
    </row>
    <row r="3" spans="1:16" x14ac:dyDescent="0.25">
      <c r="A3" s="69" t="s">
        <v>170</v>
      </c>
      <c r="B3" s="70" t="s">
        <v>49</v>
      </c>
      <c r="C3" s="70" t="s">
        <v>12</v>
      </c>
      <c r="D3" s="70" t="s">
        <v>177</v>
      </c>
      <c r="E3" s="70" t="s">
        <v>178</v>
      </c>
      <c r="F3" s="70" t="s">
        <v>179</v>
      </c>
      <c r="G3" s="70" t="s">
        <v>180</v>
      </c>
      <c r="H3" s="70" t="s">
        <v>181</v>
      </c>
      <c r="I3" s="70" t="s">
        <v>182</v>
      </c>
      <c r="J3" s="70" t="s">
        <v>16</v>
      </c>
      <c r="K3" s="70" t="s">
        <v>255</v>
      </c>
      <c r="L3" s="70" t="s">
        <v>183</v>
      </c>
      <c r="M3" s="70" t="s">
        <v>184</v>
      </c>
    </row>
    <row r="4" spans="1:16" x14ac:dyDescent="0.25">
      <c r="A4" s="69" t="str">
        <f>$A$2</f>
        <v>MVNQS05140716</v>
      </c>
      <c r="B4" s="70"/>
      <c r="C4" s="70" t="str">
        <f>IF(OR(ISBLANK(MVNQS05!G5),MVNQS05!G5=""),"",MVNQS05!G5)</f>
        <v/>
      </c>
      <c r="D4" s="70" t="str">
        <f>IF(OR(ISBLANK(MVNQS05!K5),MVNQS05!K5=""),"",MVNQS05!K5)</f>
        <v/>
      </c>
      <c r="E4" s="70" t="str">
        <f>IF(OR(ISBLANK(MVNQS05!C6),MVNQS05!C6=""),"",MVNQS05!C6)</f>
        <v/>
      </c>
      <c r="F4" s="70" t="str">
        <f>IF(OR(ISBLANK(MVNQS05!G6),MVNQS05!G6=""),"",MVNQS05!G6)</f>
        <v/>
      </c>
      <c r="G4" s="70"/>
      <c r="H4" s="70" t="str">
        <f>IF(OR(ISBLANK(MVNQS05!C7),MVNQS05!C7=""),"",MVNQS05!C7)</f>
        <v/>
      </c>
      <c r="I4" s="70" t="str">
        <f>IF(OR(ISBLANK(MVNQS05!G7),MVNQS05!G7=""),"",MVNQS05!G7)</f>
        <v/>
      </c>
      <c r="J4" s="76" t="str">
        <f>IF(OR(ISBLANK(MVNQS05!M6),MVNQS05!M6=""),"",MVNQS05!M6)</f>
        <v/>
      </c>
      <c r="K4" s="70" t="str">
        <f>IF(OR(ISBLANK(MVNQS05!C5),MVNQS05!C5=""),"",MVNQS05!C5)</f>
        <v/>
      </c>
      <c r="L4" s="70" t="str">
        <f>IF(OR(ISBLANK(MVNQS05!K6),MVNQS05!K6=""),"",MVNQS05!K6)</f>
        <v/>
      </c>
      <c r="M4" s="70" t="str">
        <f>IF(OR(ISBLANK(MVNQS05!K7),MVNQS05!K7=""),"",MVNQS05!K7)</f>
        <v/>
      </c>
    </row>
    <row r="5" spans="1:16" x14ac:dyDescent="0.25">
      <c r="A5" s="69" t="s">
        <v>170</v>
      </c>
      <c r="B5" s="70" t="s">
        <v>185</v>
      </c>
      <c r="C5" s="70" t="s">
        <v>186</v>
      </c>
    </row>
    <row r="6" spans="1:16" x14ac:dyDescent="0.25">
      <c r="A6" s="69" t="str">
        <f>$A$2</f>
        <v>MVNQS05140716</v>
      </c>
      <c r="B6" s="70" t="str">
        <f>IF(OR(ISBLANK(MVNQS05!J9),MVNQS05!J9=""),"",MVNQS05!J9)</f>
        <v/>
      </c>
      <c r="C6" s="70" t="str">
        <f>IF(OR(ISBLANK(MVNQS05!G9),MVNQS05!G9=""),"",MVNQS05!G9)</f>
        <v/>
      </c>
    </row>
    <row r="7" spans="1:16" x14ac:dyDescent="0.25">
      <c r="A7" s="69" t="s">
        <v>170</v>
      </c>
      <c r="B7" s="70" t="s">
        <v>15</v>
      </c>
      <c r="C7" s="70" t="s">
        <v>257</v>
      </c>
      <c r="D7" s="70" t="s">
        <v>50</v>
      </c>
    </row>
    <row r="8" spans="1:16" x14ac:dyDescent="0.25">
      <c r="A8" s="69" t="str">
        <f>$A$2</f>
        <v>MVNQS05140716</v>
      </c>
      <c r="B8" s="76" t="str">
        <f>IF(OR(ISBLANK(MVNQS05!C9),MVNQS05!C9=""),"",MVNQS05!C9)</f>
        <v/>
      </c>
      <c r="C8" s="76" t="str">
        <f>IF(OR(ISBLANK(MVNQS05!F24),MVNQS05!F24=""),"",MVNQS05!F24)</f>
        <v/>
      </c>
      <c r="D8" s="76" t="str">
        <f>IF(OR(ISBLANK(MVNQS05!J24),MVNQS05!J24=""),"",MVNQS05!J24)</f>
        <v/>
      </c>
    </row>
    <row r="9" spans="1:16" x14ac:dyDescent="0.25">
      <c r="A9" s="69" t="s">
        <v>170</v>
      </c>
      <c r="B9" s="70" t="s">
        <v>58</v>
      </c>
      <c r="C9" s="70" t="s">
        <v>187</v>
      </c>
      <c r="D9" s="70" t="s">
        <v>188</v>
      </c>
      <c r="E9" s="70" t="s">
        <v>189</v>
      </c>
      <c r="F9" s="70" t="s">
        <v>13</v>
      </c>
      <c r="G9" s="110" t="s">
        <v>261</v>
      </c>
      <c r="H9" s="70" t="s">
        <v>262</v>
      </c>
      <c r="I9" s="70" t="s">
        <v>190</v>
      </c>
      <c r="J9" s="70" t="s">
        <v>263</v>
      </c>
      <c r="K9" s="70" t="s">
        <v>191</v>
      </c>
      <c r="L9" s="70" t="s">
        <v>192</v>
      </c>
      <c r="M9" s="70" t="s">
        <v>193</v>
      </c>
      <c r="N9" s="70" t="s">
        <v>258</v>
      </c>
      <c r="O9" s="70" t="s">
        <v>14</v>
      </c>
    </row>
    <row r="10" spans="1:16" x14ac:dyDescent="0.25">
      <c r="A10" s="69" t="str">
        <f t="shared" ref="A10:A21" si="0">IF(OR(ISBLANK($O10),$O10=""),"",$A$2)</f>
        <v/>
      </c>
      <c r="B10" s="70" t="str">
        <f>IF(OR(ISBLANK(MVNQS05!$M11),MVNQS05!$M11=""),"",MVNQS05!$M11)</f>
        <v/>
      </c>
      <c r="C10" s="70"/>
      <c r="D10" s="70"/>
      <c r="E10" s="76" t="str">
        <f>IF(OR(ISBLANK(MVNQS05!$C11),MVNQS05!$C11=""),"",MVNQS05!$C11)</f>
        <v/>
      </c>
      <c r="F10" s="70" t="str">
        <f>IF(OR(ISBLANK($O10),$O10=""),"",MVNQS05!$A11)</f>
        <v/>
      </c>
      <c r="G10" s="70" t="str">
        <f>IF(OR(ISBLANK(MVNQS05!$B11),MVNQS05!$B11=""),"",MVNQS05!$B11)</f>
        <v/>
      </c>
      <c r="H10" s="70" t="str">
        <f>IF(OR(ISBLANK(MVNQS05!$D11),MVNQS05!$D11=""),"",MVNQS05!$D11)</f>
        <v/>
      </c>
      <c r="I10" s="70" t="str">
        <f>IF(OR(ISBLANK(MVNQS05!$E11),MVNQS05!$E11=""),"",MVNQS05!$E11)</f>
        <v/>
      </c>
      <c r="J10" s="70" t="str">
        <f>IF(OR(ISBLANK(MVNQS05!$G11),MVNQS05!$G11=""),"",MVNQS05!$G11)</f>
        <v/>
      </c>
      <c r="K10" s="70" t="str">
        <f>IF(OR(ISBLANK(MVNQS05!$H11),MVNQS05!$H11=""),"",MVNQS05!$H11)</f>
        <v/>
      </c>
      <c r="L10" s="70" t="str">
        <f>IF(OR(ISBLANK(MVNQS05!$I11),MVNQS05!$I11=""),"",MVNQS05!$I11)</f>
        <v/>
      </c>
      <c r="M10" s="70" t="str">
        <f>IF(OR(ISBLANK(MVNQS05!$J11),MVNQS05!$J11=""),"",MVNQS05!$J11)</f>
        <v/>
      </c>
      <c r="N10" s="70" t="str">
        <f>IF(OR(ISBLANK(MVNQS05!$L11),MVNQS05!$L11=""),"",MVNQS05!$L11)</f>
        <v/>
      </c>
      <c r="O10" s="70" t="str">
        <f>IF(OR(ISBLANK(MVNQS05!$K11),MVNQS05!$K11=""),"",MVNQS05!$K11)</f>
        <v/>
      </c>
    </row>
    <row r="11" spans="1:16" x14ac:dyDescent="0.25">
      <c r="A11" s="69" t="str">
        <f t="shared" si="0"/>
        <v/>
      </c>
      <c r="B11" s="70" t="str">
        <f>IF(OR(ISBLANK(MVNQS05!$M12),MVNQS05!$M12=""),"",MVNQS05!$M12)</f>
        <v/>
      </c>
      <c r="C11" s="70"/>
      <c r="D11" s="70"/>
      <c r="E11" s="76" t="str">
        <f>IF(OR(ISBLANK(MVNQS05!$C12),MVNQS05!$C12=""),"",MVNQS05!$C12)</f>
        <v/>
      </c>
      <c r="F11" s="70" t="str">
        <f>IF(OR(ISBLANK($O11),$O11=""),"",MVNQS05!$A12)</f>
        <v/>
      </c>
      <c r="G11" s="70" t="str">
        <f>IF(OR(ISBLANK(MVNQS05!$B12),MVNQS05!$B12=""),"",MVNQS05!$B12)</f>
        <v/>
      </c>
      <c r="H11" s="70" t="str">
        <f>IF(OR(ISBLANK(MVNQS05!$D12),MVNQS05!$D12=""),"",MVNQS05!$D12)</f>
        <v/>
      </c>
      <c r="I11" s="70" t="str">
        <f>IF(OR(ISBLANK(MVNQS05!$E12),MVNQS05!$E12=""),"",MVNQS05!$E12)</f>
        <v/>
      </c>
      <c r="J11" s="70" t="str">
        <f>IF(OR(ISBLANK(MVNQS05!$G12),MVNQS05!$G12=""),"",MVNQS05!$G12)</f>
        <v/>
      </c>
      <c r="K11" s="70" t="str">
        <f>IF(OR(ISBLANK(MVNQS05!$H12),MVNQS05!$H12=""),"",MVNQS05!$H12)</f>
        <v/>
      </c>
      <c r="L11" s="70" t="str">
        <f>IF(OR(ISBLANK(MVNQS05!$I12),MVNQS05!$I12=""),"",MVNQS05!$I12)</f>
        <v/>
      </c>
      <c r="M11" s="70" t="str">
        <f>IF(OR(ISBLANK(MVNQS05!$J12),MVNQS05!$J12=""),"",MVNQS05!$J12)</f>
        <v/>
      </c>
      <c r="N11" s="70" t="str">
        <f>IF(OR(ISBLANK(MVNQS05!$L12),MVNQS05!$L12=""),"",MVNQS05!$L12)</f>
        <v/>
      </c>
      <c r="O11" s="70" t="str">
        <f>IF(OR(ISBLANK(MVNQS05!$K12),MVNQS05!$K12=""),"",MVNQS05!$K12)</f>
        <v/>
      </c>
    </row>
    <row r="12" spans="1:16" x14ac:dyDescent="0.25">
      <c r="A12" s="69" t="str">
        <f t="shared" si="0"/>
        <v/>
      </c>
      <c r="B12" s="70" t="str">
        <f>IF(OR(ISBLANK(MVNQS05!$M13),MVNQS05!$M13=""),"",MVNQS05!$M13)</f>
        <v/>
      </c>
      <c r="C12" s="70"/>
      <c r="D12" s="70"/>
      <c r="E12" s="76" t="str">
        <f>IF(OR(ISBLANK(MVNQS05!$C13),MVNQS05!$C13=""),"",MVNQS05!$C13)</f>
        <v/>
      </c>
      <c r="F12" s="70" t="str">
        <f>IF(OR(ISBLANK($O12),$O12=""),"",MVNQS05!$A13)</f>
        <v/>
      </c>
      <c r="G12" s="70" t="str">
        <f>IF(OR(ISBLANK(MVNQS05!$B13),MVNQS05!$B13=""),"",MVNQS05!$B13)</f>
        <v/>
      </c>
      <c r="H12" s="70" t="str">
        <f>IF(OR(ISBLANK(MVNQS05!$D13),MVNQS05!$D13=""),"",MVNQS05!$D13)</f>
        <v/>
      </c>
      <c r="I12" s="70" t="str">
        <f>IF(OR(ISBLANK(MVNQS05!$E13),MVNQS05!$E13=""),"",MVNQS05!$E13)</f>
        <v/>
      </c>
      <c r="J12" s="70" t="str">
        <f>IF(OR(ISBLANK(MVNQS05!$G13),MVNQS05!$G13=""),"",MVNQS05!$G13)</f>
        <v/>
      </c>
      <c r="K12" s="70" t="str">
        <f>IF(OR(ISBLANK(MVNQS05!$H13),MVNQS05!$H13=""),"",MVNQS05!$H13)</f>
        <v/>
      </c>
      <c r="L12" s="70" t="str">
        <f>IF(OR(ISBLANK(MVNQS05!$I13),MVNQS05!$I13=""),"",MVNQS05!$I13)</f>
        <v/>
      </c>
      <c r="M12" s="70" t="str">
        <f>IF(OR(ISBLANK(MVNQS05!$J13),MVNQS05!$J13=""),"",MVNQS05!$J13)</f>
        <v/>
      </c>
      <c r="N12" s="70" t="str">
        <f>IF(OR(ISBLANK(MVNQS05!$L13),MVNQS05!$L13=""),"",MVNQS05!$L13)</f>
        <v/>
      </c>
      <c r="O12" s="70" t="str">
        <f>IF(OR(ISBLANK(MVNQS05!$K13),MVNQS05!$K13=""),"",MVNQS05!$K13)</f>
        <v/>
      </c>
    </row>
    <row r="13" spans="1:16" x14ac:dyDescent="0.25">
      <c r="A13" s="69" t="str">
        <f t="shared" si="0"/>
        <v/>
      </c>
      <c r="B13" s="70" t="str">
        <f>IF(OR(ISBLANK(MVNQS05!$M14),MVNQS05!$M14=""),"",MVNQS05!$M14)</f>
        <v/>
      </c>
      <c r="C13" s="70"/>
      <c r="D13" s="70"/>
      <c r="E13" s="76" t="str">
        <f>IF(OR(ISBLANK(MVNQS05!$C14),MVNQS05!$C14=""),"",MVNQS05!$C14)</f>
        <v/>
      </c>
      <c r="F13" s="70" t="str">
        <f>IF(OR(ISBLANK($O13),$O13=""),"",MVNQS05!$A14)</f>
        <v/>
      </c>
      <c r="G13" s="70" t="str">
        <f>IF(OR(ISBLANK(MVNQS05!$B14),MVNQS05!$B14=""),"",MVNQS05!$B14)</f>
        <v/>
      </c>
      <c r="H13" s="70" t="str">
        <f>IF(OR(ISBLANK(MVNQS05!$D14),MVNQS05!$D14=""),"",MVNQS05!$D14)</f>
        <v/>
      </c>
      <c r="I13" s="70" t="str">
        <f>IF(OR(ISBLANK(MVNQS05!$E14),MVNQS05!$E14=""),"",MVNQS05!$E14)</f>
        <v/>
      </c>
      <c r="J13" s="70" t="str">
        <f>IF(OR(ISBLANK(MVNQS05!$G14),MVNQS05!$G14=""),"",MVNQS05!$G14)</f>
        <v/>
      </c>
      <c r="K13" s="70" t="str">
        <f>IF(OR(ISBLANK(MVNQS05!$H14),MVNQS05!$H14=""),"",MVNQS05!$H14)</f>
        <v/>
      </c>
      <c r="L13" s="70" t="str">
        <f>IF(OR(ISBLANK(MVNQS05!$I14),MVNQS05!$I14=""),"",MVNQS05!$I14)</f>
        <v/>
      </c>
      <c r="M13" s="70" t="str">
        <f>IF(OR(ISBLANK(MVNQS05!$J14),MVNQS05!$J14=""),"",MVNQS05!$J14)</f>
        <v/>
      </c>
      <c r="N13" s="70" t="str">
        <f>IF(OR(ISBLANK(MVNQS05!$L14),MVNQS05!$L14=""),"",MVNQS05!$L14)</f>
        <v/>
      </c>
      <c r="O13" s="70" t="str">
        <f>IF(OR(ISBLANK(MVNQS05!$K14),MVNQS05!$K14=""),"",MVNQS05!$K14)</f>
        <v/>
      </c>
    </row>
    <row r="14" spans="1:16" x14ac:dyDescent="0.25">
      <c r="A14" s="69" t="str">
        <f t="shared" si="0"/>
        <v/>
      </c>
      <c r="B14" s="70" t="str">
        <f>IF(OR(ISBLANK(MVNQS05!$M15),MVNQS05!$M15=""),"",MVNQS05!$M15)</f>
        <v/>
      </c>
      <c r="C14" s="70"/>
      <c r="D14" s="70"/>
      <c r="E14" s="76" t="str">
        <f>IF(OR(ISBLANK(MVNQS05!$C15),MVNQS05!$C15=""),"",MVNQS05!$C15)</f>
        <v/>
      </c>
      <c r="F14" s="70" t="str">
        <f>IF(OR(ISBLANK($O14),$O14=""),"",MVNQS05!$A15)</f>
        <v/>
      </c>
      <c r="G14" s="70" t="str">
        <f>IF(OR(ISBLANK(MVNQS05!$B15),MVNQS05!$B15=""),"",MVNQS05!$B15)</f>
        <v/>
      </c>
      <c r="H14" s="70" t="str">
        <f>IF(OR(ISBLANK(MVNQS05!$D15),MVNQS05!$D15=""),"",MVNQS05!$D15)</f>
        <v/>
      </c>
      <c r="I14" s="70" t="str">
        <f>IF(OR(ISBLANK(MVNQS05!$E15),MVNQS05!$E15=""),"",MVNQS05!$E15)</f>
        <v/>
      </c>
      <c r="J14" s="70" t="str">
        <f>IF(OR(ISBLANK(MVNQS05!$G15),MVNQS05!$G15=""),"",MVNQS05!$G15)</f>
        <v/>
      </c>
      <c r="K14" s="70" t="str">
        <f>IF(OR(ISBLANK(MVNQS05!$H15),MVNQS05!$H15=""),"",MVNQS05!$H15)</f>
        <v/>
      </c>
      <c r="L14" s="70" t="str">
        <f>IF(OR(ISBLANK(MVNQS05!$I15),MVNQS05!$I15=""),"",MVNQS05!$I15)</f>
        <v/>
      </c>
      <c r="M14" s="70" t="str">
        <f>IF(OR(ISBLANK(MVNQS05!$J15),MVNQS05!$J15=""),"",MVNQS05!$J15)</f>
        <v/>
      </c>
      <c r="N14" s="70" t="str">
        <f>IF(OR(ISBLANK(MVNQS05!$L15),MVNQS05!$L15=""),"",MVNQS05!$L15)</f>
        <v/>
      </c>
      <c r="O14" s="70" t="str">
        <f>IF(OR(ISBLANK(MVNQS05!$K15),MVNQS05!$K15=""),"",MVNQS05!$K15)</f>
        <v/>
      </c>
    </row>
    <row r="15" spans="1:16" x14ac:dyDescent="0.25">
      <c r="A15" s="69" t="str">
        <f t="shared" si="0"/>
        <v/>
      </c>
      <c r="B15" s="70" t="str">
        <f>IF(OR(ISBLANK(MVNQS05!$M16),MVNQS05!$M16=""),"",MVNQS05!$M16)</f>
        <v/>
      </c>
      <c r="C15" s="70"/>
      <c r="D15" s="70"/>
      <c r="E15" s="76" t="str">
        <f>IF(OR(ISBLANK(MVNQS05!$C16),MVNQS05!$C16=""),"",MVNQS05!$C16)</f>
        <v/>
      </c>
      <c r="F15" s="70" t="str">
        <f>IF(OR(ISBLANK($O15),$O15=""),"",MVNQS05!$A16)</f>
        <v/>
      </c>
      <c r="G15" s="70" t="str">
        <f>IF(OR(ISBLANK(MVNQS05!$B16),MVNQS05!$B16=""),"",MVNQS05!$B16)</f>
        <v/>
      </c>
      <c r="H15" s="70" t="str">
        <f>IF(OR(ISBLANK(MVNQS05!$D16),MVNQS05!$D16=""),"",MVNQS05!$D16)</f>
        <v/>
      </c>
      <c r="I15" s="70" t="str">
        <f>IF(OR(ISBLANK(MVNQS05!$E16),MVNQS05!$E16=""),"",MVNQS05!$E16)</f>
        <v/>
      </c>
      <c r="J15" s="70" t="str">
        <f>IF(OR(ISBLANK(MVNQS05!$G16),MVNQS05!$G16=""),"",MVNQS05!$G16)</f>
        <v/>
      </c>
      <c r="K15" s="70" t="str">
        <f>IF(OR(ISBLANK(MVNQS05!$H16),MVNQS05!$H16=""),"",MVNQS05!$H16)</f>
        <v/>
      </c>
      <c r="L15" s="70" t="str">
        <f>IF(OR(ISBLANK(MVNQS05!$I16),MVNQS05!$I16=""),"",MVNQS05!$I16)</f>
        <v/>
      </c>
      <c r="M15" s="70" t="str">
        <f>IF(OR(ISBLANK(MVNQS05!$J16),MVNQS05!$J16=""),"",MVNQS05!$J16)</f>
        <v/>
      </c>
      <c r="N15" s="70" t="str">
        <f>IF(OR(ISBLANK(MVNQS05!$L16),MVNQS05!$L16=""),"",MVNQS05!$L16)</f>
        <v/>
      </c>
      <c r="O15" s="70" t="str">
        <f>IF(OR(ISBLANK(MVNQS05!$K16),MVNQS05!$K16=""),"",MVNQS05!$K16)</f>
        <v/>
      </c>
    </row>
    <row r="16" spans="1:16" x14ac:dyDescent="0.25">
      <c r="A16" s="69" t="str">
        <f t="shared" si="0"/>
        <v/>
      </c>
      <c r="B16" s="70" t="str">
        <f>IF(OR(ISBLANK(MVNQS05!$M17),MVNQS05!$M17=""),"",MVNQS05!$M17)</f>
        <v/>
      </c>
      <c r="C16" s="70"/>
      <c r="D16" s="70"/>
      <c r="E16" s="76" t="str">
        <f>IF(OR(ISBLANK(MVNQS05!$C17),MVNQS05!$C17=""),"",MVNQS05!$C17)</f>
        <v/>
      </c>
      <c r="F16" s="70" t="str">
        <f>IF(OR(ISBLANK($O16),$O16=""),"",MVNQS05!$A17)</f>
        <v/>
      </c>
      <c r="G16" s="70" t="str">
        <f>IF(OR(ISBLANK(MVNQS05!$B17),MVNQS05!$B17=""),"",MVNQS05!$B17)</f>
        <v/>
      </c>
      <c r="H16" s="70" t="str">
        <f>IF(OR(ISBLANK(MVNQS05!$D17),MVNQS05!$D17=""),"",MVNQS05!$D17)</f>
        <v/>
      </c>
      <c r="I16" s="70" t="str">
        <f>IF(OR(ISBLANK(MVNQS05!$E17),MVNQS05!$E17=""),"",MVNQS05!$E17)</f>
        <v/>
      </c>
      <c r="J16" s="70" t="str">
        <f>IF(OR(ISBLANK(MVNQS05!$G17),MVNQS05!$G17=""),"",MVNQS05!$G17)</f>
        <v/>
      </c>
      <c r="K16" s="70" t="str">
        <f>IF(OR(ISBLANK(MVNQS05!$H17),MVNQS05!$H17=""),"",MVNQS05!$H17)</f>
        <v/>
      </c>
      <c r="L16" s="70" t="str">
        <f>IF(OR(ISBLANK(MVNQS05!$I17),MVNQS05!$I17=""),"",MVNQS05!$I17)</f>
        <v/>
      </c>
      <c r="M16" s="70" t="str">
        <f>IF(OR(ISBLANK(MVNQS05!$J17),MVNQS05!$J17=""),"",MVNQS05!$J17)</f>
        <v/>
      </c>
      <c r="N16" s="70" t="str">
        <f>IF(OR(ISBLANK(MVNQS05!$L17),MVNQS05!$L17=""),"",MVNQS05!$L17)</f>
        <v/>
      </c>
      <c r="O16" s="70" t="str">
        <f>IF(OR(ISBLANK(MVNQS05!$K17),MVNQS05!$K17=""),"",MVNQS05!$K17)</f>
        <v/>
      </c>
    </row>
    <row r="17" spans="1:15" x14ac:dyDescent="0.25">
      <c r="A17" s="69" t="str">
        <f t="shared" si="0"/>
        <v/>
      </c>
      <c r="B17" s="70" t="str">
        <f>IF(OR(ISBLANK(MVNQS05!$M18),MVNQS05!$M18=""),"",MVNQS05!$M18)</f>
        <v/>
      </c>
      <c r="C17" s="70"/>
      <c r="D17" s="70"/>
      <c r="E17" s="76" t="str">
        <f>IF(OR(ISBLANK(MVNQS05!$C18),MVNQS05!$C18=""),"",MVNQS05!$C18)</f>
        <v/>
      </c>
      <c r="F17" s="70" t="str">
        <f>IF(OR(ISBLANK($O17),$O17=""),"",MVNQS05!$A18)</f>
        <v/>
      </c>
      <c r="G17" s="70" t="str">
        <f>IF(OR(ISBLANK(MVNQS05!$B18),MVNQS05!$B18=""),"",MVNQS05!$B18)</f>
        <v/>
      </c>
      <c r="H17" s="70" t="str">
        <f>IF(OR(ISBLANK(MVNQS05!$D18),MVNQS05!$D18=""),"",MVNQS05!$D18)</f>
        <v/>
      </c>
      <c r="I17" s="70" t="str">
        <f>IF(OR(ISBLANK(MVNQS05!$E18),MVNQS05!$E18=""),"",MVNQS05!$E18)</f>
        <v/>
      </c>
      <c r="J17" s="70" t="str">
        <f>IF(OR(ISBLANK(MVNQS05!$G18),MVNQS05!$G18=""),"",MVNQS05!$G18)</f>
        <v/>
      </c>
      <c r="K17" s="70" t="str">
        <f>IF(OR(ISBLANK(MVNQS05!$H18),MVNQS05!$H18=""),"",MVNQS05!$H18)</f>
        <v/>
      </c>
      <c r="L17" s="70" t="str">
        <f>IF(OR(ISBLANK(MVNQS05!$I18),MVNQS05!$I18=""),"",MVNQS05!$I18)</f>
        <v/>
      </c>
      <c r="M17" s="70" t="str">
        <f>IF(OR(ISBLANK(MVNQS05!$J18),MVNQS05!$J18=""),"",MVNQS05!$J18)</f>
        <v/>
      </c>
      <c r="N17" s="70" t="str">
        <f>IF(OR(ISBLANK(MVNQS05!$L18),MVNQS05!$L18=""),"",MVNQS05!$L18)</f>
        <v/>
      </c>
      <c r="O17" s="70" t="str">
        <f>IF(OR(ISBLANK(MVNQS05!$K18),MVNQS05!$K18=""),"",MVNQS05!$K18)</f>
        <v/>
      </c>
    </row>
    <row r="18" spans="1:15" x14ac:dyDescent="0.25">
      <c r="A18" s="69" t="str">
        <f t="shared" si="0"/>
        <v/>
      </c>
      <c r="B18" s="70" t="str">
        <f>IF(OR(ISBLANK(MVNQS05!$M19),MVNQS05!$M19=""),"",MVNQS05!$M19)</f>
        <v/>
      </c>
      <c r="C18" s="70"/>
      <c r="D18" s="70"/>
      <c r="E18" s="76" t="str">
        <f>IF(OR(ISBLANK(MVNQS05!$C19),MVNQS05!$C19=""),"",MVNQS05!$C19)</f>
        <v/>
      </c>
      <c r="F18" s="70" t="str">
        <f>IF(OR(ISBLANK($O18),$O18=""),"",MVNQS05!$A19)</f>
        <v/>
      </c>
      <c r="G18" s="70" t="str">
        <f>IF(OR(ISBLANK(MVNQS05!$B19),MVNQS05!$B19=""),"",MVNQS05!$B19)</f>
        <v/>
      </c>
      <c r="H18" s="70" t="str">
        <f>IF(OR(ISBLANK(MVNQS05!$D19),MVNQS05!$D19=""),"",MVNQS05!$D19)</f>
        <v/>
      </c>
      <c r="I18" s="70" t="str">
        <f>IF(OR(ISBLANK(MVNQS05!$E19),MVNQS05!$E19=""),"",MVNQS05!$E19)</f>
        <v/>
      </c>
      <c r="J18" s="70" t="str">
        <f>IF(OR(ISBLANK(MVNQS05!$G19),MVNQS05!$G19=""),"",MVNQS05!$G19)</f>
        <v/>
      </c>
      <c r="K18" s="70" t="str">
        <f>IF(OR(ISBLANK(MVNQS05!$H19),MVNQS05!$H19=""),"",MVNQS05!$H19)</f>
        <v/>
      </c>
      <c r="L18" s="70" t="str">
        <f>IF(OR(ISBLANK(MVNQS05!$I19),MVNQS05!$I19=""),"",MVNQS05!$I19)</f>
        <v/>
      </c>
      <c r="M18" s="70" t="str">
        <f>IF(OR(ISBLANK(MVNQS05!$J19),MVNQS05!$J19=""),"",MVNQS05!$J19)</f>
        <v/>
      </c>
      <c r="N18" s="70" t="str">
        <f>IF(OR(ISBLANK(MVNQS05!$L19),MVNQS05!$L19=""),"",MVNQS05!$L19)</f>
        <v/>
      </c>
      <c r="O18" s="70" t="str">
        <f>IF(OR(ISBLANK(MVNQS05!$K19),MVNQS05!$K19=""),"",MVNQS05!$K19)</f>
        <v/>
      </c>
    </row>
    <row r="19" spans="1:15" x14ac:dyDescent="0.25">
      <c r="A19" s="69" t="str">
        <f t="shared" si="0"/>
        <v/>
      </c>
      <c r="B19" s="70" t="str">
        <f>IF(OR(ISBLANK(MVNQS05!$M20),MVNQS05!$M20=""),"",MVNQS05!$M20)</f>
        <v/>
      </c>
      <c r="C19" s="70"/>
      <c r="D19" s="70"/>
      <c r="E19" s="76" t="str">
        <f>IF(OR(ISBLANK(MVNQS05!$C20),MVNQS05!$C20=""),"",MVNQS05!$C20)</f>
        <v/>
      </c>
      <c r="F19" s="70" t="str">
        <f>IF(OR(ISBLANK($O19),$O19=""),"",MVNQS05!$A20)</f>
        <v/>
      </c>
      <c r="G19" s="70" t="str">
        <f>IF(OR(ISBLANK(MVNQS05!$B20),MVNQS05!$B20=""),"",MVNQS05!$B20)</f>
        <v/>
      </c>
      <c r="H19" s="70" t="str">
        <f>IF(OR(ISBLANK(MVNQS05!$D20),MVNQS05!$D20=""),"",MVNQS05!$D20)</f>
        <v/>
      </c>
      <c r="I19" s="70" t="str">
        <f>IF(OR(ISBLANK(MVNQS05!$E20),MVNQS05!$E20=""),"",MVNQS05!$E20)</f>
        <v/>
      </c>
      <c r="J19" s="70" t="str">
        <f>IF(OR(ISBLANK(MVNQS05!$G20),MVNQS05!$G20=""),"",MVNQS05!$G20)</f>
        <v/>
      </c>
      <c r="K19" s="70" t="str">
        <f>IF(OR(ISBLANK(MVNQS05!$H20),MVNQS05!$H20=""),"",MVNQS05!$H20)</f>
        <v/>
      </c>
      <c r="L19" s="70" t="str">
        <f>IF(OR(ISBLANK(MVNQS05!$I20),MVNQS05!$I20=""),"",MVNQS05!$I20)</f>
        <v/>
      </c>
      <c r="M19" s="70" t="str">
        <f>IF(OR(ISBLANK(MVNQS05!$J20),MVNQS05!$J20=""),"",MVNQS05!$J20)</f>
        <v/>
      </c>
      <c r="N19" s="70" t="str">
        <f>IF(OR(ISBLANK(MVNQS05!$L20),MVNQS05!$L20=""),"",MVNQS05!$L20)</f>
        <v/>
      </c>
      <c r="O19" s="70" t="str">
        <f>IF(OR(ISBLANK(MVNQS05!$K20),MVNQS05!$K20=""),"",MVNQS05!$K20)</f>
        <v/>
      </c>
    </row>
    <row r="20" spans="1:15" x14ac:dyDescent="0.25">
      <c r="A20" s="69" t="str">
        <f t="shared" si="0"/>
        <v/>
      </c>
      <c r="B20" s="70" t="str">
        <f>IF(OR(ISBLANK(MVNQS05!$M21),MVNQS05!$M21=""),"",MVNQS05!$M21)</f>
        <v/>
      </c>
      <c r="C20" s="70"/>
      <c r="D20" s="70"/>
      <c r="E20" s="76" t="str">
        <f>IF(OR(ISBLANK(MVNQS05!$C21),MVNQS05!$C21=""),"",MVNQS05!$C21)</f>
        <v/>
      </c>
      <c r="F20" s="70" t="str">
        <f>IF(OR(ISBLANK($O20),$O20=""),"",MVNQS05!$A21)</f>
        <v/>
      </c>
      <c r="G20" s="70" t="str">
        <f>IF(OR(ISBLANK(MVNQS05!$B21),MVNQS05!$B21=""),"",MVNQS05!$B21)</f>
        <v/>
      </c>
      <c r="H20" s="70" t="str">
        <f>IF(OR(ISBLANK(MVNQS05!$D21),MVNQS05!$D21=""),"",MVNQS05!$D21)</f>
        <v/>
      </c>
      <c r="I20" s="70" t="str">
        <f>IF(OR(ISBLANK(MVNQS05!$E21),MVNQS05!$E21=""),"",MVNQS05!$E21)</f>
        <v/>
      </c>
      <c r="J20" s="70" t="str">
        <f>IF(OR(ISBLANK(MVNQS05!$G21),MVNQS05!$G21=""),"",MVNQS05!$G21)</f>
        <v/>
      </c>
      <c r="K20" s="70" t="str">
        <f>IF(OR(ISBLANK(MVNQS05!$H21),MVNQS05!$H21=""),"",MVNQS05!$H21)</f>
        <v/>
      </c>
      <c r="L20" s="70" t="str">
        <f>IF(OR(ISBLANK(MVNQS05!$I21),MVNQS05!$I21=""),"",MVNQS05!$I21)</f>
        <v/>
      </c>
      <c r="M20" s="70" t="str">
        <f>IF(OR(ISBLANK(MVNQS05!$J21),MVNQS05!$J21=""),"",MVNQS05!$J21)</f>
        <v/>
      </c>
      <c r="N20" s="70" t="str">
        <f>IF(OR(ISBLANK(MVNQS05!$L21),MVNQS05!$L21=""),"",MVNQS05!$L21)</f>
        <v/>
      </c>
      <c r="O20" s="70" t="str">
        <f>IF(OR(ISBLANK(MVNQS05!$K21),MVNQS05!$K21=""),"",MVNQS05!$K21)</f>
        <v/>
      </c>
    </row>
    <row r="21" spans="1:15" x14ac:dyDescent="0.25">
      <c r="A21" s="69" t="str">
        <f t="shared" si="0"/>
        <v/>
      </c>
      <c r="B21" s="70" t="str">
        <f>IF(OR(ISBLANK(MVNQS05!$M22),MVNQS05!$M22=""),"",MVNQS05!$M22)</f>
        <v/>
      </c>
      <c r="C21" s="70"/>
      <c r="D21" s="70"/>
      <c r="E21" s="76" t="str">
        <f>IF(OR(ISBLANK(MVNQS05!$C22),MVNQS05!$C22=""),"",MVNQS05!$C22)</f>
        <v/>
      </c>
      <c r="F21" s="70" t="str">
        <f>IF(OR(ISBLANK($O21),$O21=""),"",MVNQS05!$A22)</f>
        <v/>
      </c>
      <c r="G21" s="70" t="str">
        <f>IF(OR(ISBLANK(MVNQS05!$B22),MVNQS05!$B22=""),"",MVNQS05!$B22)</f>
        <v/>
      </c>
      <c r="H21" s="70" t="str">
        <f>IF(OR(ISBLANK(MVNQS05!$D22),MVNQS05!$D22=""),"",MVNQS05!$D22)</f>
        <v/>
      </c>
      <c r="I21" s="70" t="str">
        <f>IF(OR(ISBLANK(MVNQS05!$E22),MVNQS05!$E22=""),"",MVNQS05!$E22)</f>
        <v/>
      </c>
      <c r="J21" s="70" t="str">
        <f>IF(OR(ISBLANK(MVNQS05!$G22),MVNQS05!$G22=""),"",MVNQS05!$G22)</f>
        <v/>
      </c>
      <c r="K21" s="70" t="str">
        <f>IF(OR(ISBLANK(MVNQS05!$H22),MVNQS05!$H22=""),"",MVNQS05!$H22)</f>
        <v/>
      </c>
      <c r="L21" s="70" t="str">
        <f>IF(OR(ISBLANK(MVNQS05!$I22),MVNQS05!$I22=""),"",MVNQS05!$I22)</f>
        <v/>
      </c>
      <c r="M21" s="70" t="str">
        <f>IF(OR(ISBLANK(MVNQS05!$J22),MVNQS05!$J22=""),"",MVNQS05!$J22)</f>
        <v/>
      </c>
      <c r="N21" s="70" t="str">
        <f>IF(OR(ISBLANK(MVNQS05!$L22),MVNQS05!$L22=""),"",MVNQS05!$L22)</f>
        <v/>
      </c>
      <c r="O21" s="70" t="str">
        <f>IF(OR(ISBLANK(MVNQS05!$K22),MVNQS05!$K22=""),"",MVNQS05!$K22)</f>
        <v/>
      </c>
    </row>
    <row r="22" spans="1:15" s="71" customFormat="1" x14ac:dyDescent="0.25"/>
  </sheetData>
  <sheetProtection password="C420" sheet="1" objects="1" scenarios="1"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5"/>
  <sheetViews>
    <sheetView topLeftCell="L1" zoomScaleNormal="100" workbookViewId="0">
      <selection activeCell="L20" sqref="L20"/>
    </sheetView>
  </sheetViews>
  <sheetFormatPr defaultRowHeight="13.2" x14ac:dyDescent="0.25"/>
  <cols>
    <col min="1" max="1" width="17.6640625" bestFit="1" customWidth="1"/>
    <col min="2" max="2" width="17.6640625" style="1" bestFit="1" customWidth="1"/>
    <col min="3" max="3" width="26.6640625" style="1" customWidth="1"/>
    <col min="4" max="4" width="21.5546875" style="1" bestFit="1" customWidth="1"/>
    <col min="5" max="5" width="27.88671875" style="1" bestFit="1" customWidth="1"/>
    <col min="6" max="6" width="23.44140625" style="1" bestFit="1" customWidth="1"/>
    <col min="7" max="7" width="22.109375" style="1" bestFit="1" customWidth="1"/>
    <col min="8" max="8" width="22.109375" style="1" customWidth="1"/>
    <col min="9" max="9" width="17.5546875" style="1" bestFit="1" customWidth="1"/>
    <col min="10" max="10" width="16.6640625" style="1" bestFit="1" customWidth="1"/>
    <col min="11" max="11" width="9.5546875" style="1" bestFit="1" customWidth="1"/>
    <col min="12" max="12" width="13.88671875" style="1" bestFit="1" customWidth="1"/>
    <col min="13" max="13" width="21.88671875" style="1" bestFit="1" customWidth="1"/>
    <col min="14" max="14" width="19.44140625" style="1" customWidth="1"/>
    <col min="15" max="15" width="29.6640625" style="1" bestFit="1" customWidth="1"/>
    <col min="16" max="16" width="14" style="1" bestFit="1" customWidth="1"/>
    <col min="17" max="17" width="15.33203125" style="1" bestFit="1" customWidth="1"/>
    <col min="18" max="18" width="21.109375" customWidth="1"/>
    <col min="19" max="19" width="22.5546875" bestFit="1" customWidth="1"/>
    <col min="20" max="20" width="13.88671875" bestFit="1" customWidth="1"/>
    <col min="21" max="21" width="24.5546875" bestFit="1" customWidth="1"/>
    <col min="22" max="22" width="13.44140625" bestFit="1" customWidth="1"/>
  </cols>
  <sheetData>
    <row r="1" spans="1:37" x14ac:dyDescent="0.25">
      <c r="A1" t="s">
        <v>39</v>
      </c>
      <c r="B1" s="31" t="s">
        <v>40</v>
      </c>
      <c r="C1" s="32" t="s">
        <v>41</v>
      </c>
      <c r="D1" s="33" t="s">
        <v>42</v>
      </c>
      <c r="E1" s="34" t="s">
        <v>43</v>
      </c>
      <c r="F1" s="35" t="s">
        <v>44</v>
      </c>
      <c r="G1" s="36" t="s">
        <v>45</v>
      </c>
      <c r="H1" s="35" t="s">
        <v>46</v>
      </c>
      <c r="I1" s="35" t="s">
        <v>47</v>
      </c>
      <c r="J1" s="36" t="s">
        <v>48</v>
      </c>
      <c r="K1" s="35" t="s">
        <v>49</v>
      </c>
      <c r="L1" s="36" t="s">
        <v>50</v>
      </c>
      <c r="M1" s="35" t="s">
        <v>51</v>
      </c>
      <c r="N1" s="36" t="s">
        <v>292</v>
      </c>
      <c r="O1" s="35" t="s">
        <v>52</v>
      </c>
      <c r="P1" s="36" t="s">
        <v>53</v>
      </c>
      <c r="Q1" s="31" t="s">
        <v>54</v>
      </c>
      <c r="R1" s="37" t="s">
        <v>55</v>
      </c>
      <c r="S1" s="38" t="s">
        <v>56</v>
      </c>
      <c r="T1" s="37" t="s">
        <v>57</v>
      </c>
      <c r="U1" s="38" t="s">
        <v>75</v>
      </c>
      <c r="V1" s="39" t="s">
        <v>58</v>
      </c>
    </row>
    <row r="2" spans="1:37" x14ac:dyDescent="0.25">
      <c r="A2" t="s">
        <v>59</v>
      </c>
      <c r="B2" s="40" t="s">
        <v>60</v>
      </c>
      <c r="C2" s="41" t="s">
        <v>61</v>
      </c>
      <c r="D2" s="42" t="s">
        <v>62</v>
      </c>
      <c r="E2" s="41" t="s">
        <v>63</v>
      </c>
      <c r="F2" s="43" t="s">
        <v>64</v>
      </c>
      <c r="G2" s="44" t="s">
        <v>65</v>
      </c>
      <c r="H2" s="42" t="s">
        <v>293</v>
      </c>
      <c r="I2" s="42" t="s">
        <v>312</v>
      </c>
      <c r="J2" s="44" t="s">
        <v>66</v>
      </c>
      <c r="K2" s="42" t="s">
        <v>67</v>
      </c>
      <c r="L2" s="45" t="s">
        <v>68</v>
      </c>
      <c r="M2" s="46" t="s">
        <v>69</v>
      </c>
      <c r="N2" s="44" t="s">
        <v>292</v>
      </c>
      <c r="O2" s="47" t="s">
        <v>71</v>
      </c>
      <c r="P2" s="41" t="s">
        <v>72</v>
      </c>
      <c r="Q2" s="46" t="s">
        <v>73</v>
      </c>
      <c r="R2" s="48" t="s">
        <v>74</v>
      </c>
      <c r="S2" s="49" t="s">
        <v>205</v>
      </c>
      <c r="T2" s="50" t="s">
        <v>198</v>
      </c>
      <c r="U2" s="51" t="s">
        <v>75</v>
      </c>
      <c r="V2" s="52" t="s">
        <v>76</v>
      </c>
      <c r="W2" t="s">
        <v>240</v>
      </c>
      <c r="X2" t="s">
        <v>232</v>
      </c>
      <c r="Y2" t="s">
        <v>236</v>
      </c>
      <c r="Z2" t="s">
        <v>226</v>
      </c>
      <c r="AA2" t="s">
        <v>214</v>
      </c>
      <c r="AB2" t="s">
        <v>217</v>
      </c>
      <c r="AC2" t="s">
        <v>201</v>
      </c>
      <c r="AD2" t="s">
        <v>212</v>
      </c>
      <c r="AE2">
        <v>70</v>
      </c>
      <c r="AF2" t="s">
        <v>244</v>
      </c>
      <c r="AG2" t="s">
        <v>224</v>
      </c>
      <c r="AH2" t="s">
        <v>220</v>
      </c>
      <c r="AI2" t="s">
        <v>264</v>
      </c>
      <c r="AJ2" t="s">
        <v>269</v>
      </c>
      <c r="AK2" t="s">
        <v>299</v>
      </c>
    </row>
    <row r="3" spans="1:37" x14ac:dyDescent="0.25">
      <c r="B3" s="40" t="s">
        <v>77</v>
      </c>
      <c r="C3" s="41" t="s">
        <v>78</v>
      </c>
      <c r="D3" s="42" t="s">
        <v>79</v>
      </c>
      <c r="E3" s="44" t="s">
        <v>80</v>
      </c>
      <c r="F3" s="43" t="s">
        <v>81</v>
      </c>
      <c r="G3" s="44" t="s">
        <v>82</v>
      </c>
      <c r="H3" s="42" t="s">
        <v>294</v>
      </c>
      <c r="I3" s="42" t="s">
        <v>96</v>
      </c>
      <c r="J3" s="44" t="s">
        <v>84</v>
      </c>
      <c r="K3" s="42" t="s">
        <v>85</v>
      </c>
      <c r="L3" s="45" t="s">
        <v>86</v>
      </c>
      <c r="M3" s="43" t="s">
        <v>87</v>
      </c>
      <c r="N3" s="44" t="s">
        <v>70</v>
      </c>
      <c r="O3" s="47" t="s">
        <v>89</v>
      </c>
      <c r="P3" s="41" t="s">
        <v>90</v>
      </c>
      <c r="Q3" s="46" t="s">
        <v>91</v>
      </c>
      <c r="R3" s="48" t="s">
        <v>1</v>
      </c>
      <c r="S3" s="49" t="s">
        <v>206</v>
      </c>
      <c r="T3" s="50" t="s">
        <v>196</v>
      </c>
      <c r="U3" s="51" t="s">
        <v>92</v>
      </c>
      <c r="V3" s="53" t="s">
        <v>93</v>
      </c>
      <c r="W3" t="s">
        <v>241</v>
      </c>
      <c r="X3" t="s">
        <v>233</v>
      </c>
      <c r="Y3" t="s">
        <v>237</v>
      </c>
      <c r="Z3" t="s">
        <v>227</v>
      </c>
      <c r="AA3" t="s">
        <v>204</v>
      </c>
      <c r="AB3" t="s">
        <v>218</v>
      </c>
      <c r="AC3" t="s">
        <v>202</v>
      </c>
      <c r="AD3" t="s">
        <v>213</v>
      </c>
      <c r="AE3">
        <v>60</v>
      </c>
      <c r="AF3" t="s">
        <v>245</v>
      </c>
      <c r="AG3" t="s">
        <v>225</v>
      </c>
      <c r="AH3" t="s">
        <v>221</v>
      </c>
      <c r="AI3" t="s">
        <v>265</v>
      </c>
      <c r="AJ3" t="s">
        <v>270</v>
      </c>
      <c r="AK3" t="s">
        <v>300</v>
      </c>
    </row>
    <row r="4" spans="1:37" x14ac:dyDescent="0.25">
      <c r="B4" s="40"/>
      <c r="C4" s="41" t="s">
        <v>94</v>
      </c>
      <c r="D4" s="42" t="s">
        <v>95</v>
      </c>
      <c r="E4" s="41"/>
      <c r="F4" s="40"/>
      <c r="G4" s="41"/>
      <c r="H4" s="42" t="s">
        <v>295</v>
      </c>
      <c r="I4" s="42" t="s">
        <v>247</v>
      </c>
      <c r="J4" s="44" t="s">
        <v>97</v>
      </c>
      <c r="K4" s="42" t="s">
        <v>98</v>
      </c>
      <c r="L4" s="45" t="s">
        <v>99</v>
      </c>
      <c r="M4" s="43" t="s">
        <v>100</v>
      </c>
      <c r="N4" s="44" t="s">
        <v>88</v>
      </c>
      <c r="O4" s="40" t="s">
        <v>307</v>
      </c>
      <c r="P4" s="41" t="s">
        <v>102</v>
      </c>
      <c r="Q4" s="46" t="s">
        <v>103</v>
      </c>
      <c r="R4" s="48" t="s">
        <v>104</v>
      </c>
      <c r="S4" s="54" t="s">
        <v>207</v>
      </c>
      <c r="T4" s="50" t="s">
        <v>246</v>
      </c>
      <c r="U4" s="54"/>
      <c r="V4" s="53" t="s">
        <v>105</v>
      </c>
      <c r="W4" t="s">
        <v>242</v>
      </c>
      <c r="X4" t="s">
        <v>234</v>
      </c>
      <c r="Y4" t="s">
        <v>238</v>
      </c>
      <c r="Z4" t="s">
        <v>228</v>
      </c>
      <c r="AA4" t="s">
        <v>215</v>
      </c>
      <c r="AB4" t="s">
        <v>219</v>
      </c>
      <c r="AC4" t="s">
        <v>203</v>
      </c>
      <c r="AE4">
        <v>45</v>
      </c>
      <c r="AG4" t="s">
        <v>98</v>
      </c>
      <c r="AH4" t="s">
        <v>222</v>
      </c>
      <c r="AI4" t="s">
        <v>266</v>
      </c>
      <c r="AJ4" t="s">
        <v>271</v>
      </c>
      <c r="AK4" t="s">
        <v>301</v>
      </c>
    </row>
    <row r="5" spans="1:37" x14ac:dyDescent="0.25">
      <c r="B5" s="40"/>
      <c r="C5" s="41"/>
      <c r="D5" s="42" t="s">
        <v>106</v>
      </c>
      <c r="E5" s="41"/>
      <c r="F5" s="40"/>
      <c r="G5" s="41"/>
      <c r="H5" s="42" t="s">
        <v>296</v>
      </c>
      <c r="I5" s="42" t="s">
        <v>278</v>
      </c>
      <c r="J5" s="45" t="s">
        <v>108</v>
      </c>
      <c r="K5" s="40"/>
      <c r="L5" s="41"/>
      <c r="M5" s="43" t="s">
        <v>109</v>
      </c>
      <c r="N5" s="45" t="s">
        <v>101</v>
      </c>
      <c r="O5" s="40" t="s">
        <v>98</v>
      </c>
      <c r="P5" s="41"/>
      <c r="Q5" s="46" t="s">
        <v>111</v>
      </c>
      <c r="R5" s="50"/>
      <c r="S5" s="54" t="s">
        <v>208</v>
      </c>
      <c r="T5" s="50" t="s">
        <v>197</v>
      </c>
      <c r="U5" s="54"/>
      <c r="V5" s="53" t="s">
        <v>112</v>
      </c>
      <c r="W5" t="s">
        <v>243</v>
      </c>
      <c r="X5" t="s">
        <v>235</v>
      </c>
      <c r="Y5" t="s">
        <v>239</v>
      </c>
      <c r="Z5" t="s">
        <v>229</v>
      </c>
      <c r="AA5" t="s">
        <v>216</v>
      </c>
      <c r="AB5" t="s">
        <v>98</v>
      </c>
      <c r="AC5" t="s">
        <v>204</v>
      </c>
      <c r="AH5" t="s">
        <v>223</v>
      </c>
      <c r="AI5" t="s">
        <v>267</v>
      </c>
      <c r="AJ5" t="s">
        <v>280</v>
      </c>
      <c r="AK5" t="s">
        <v>302</v>
      </c>
    </row>
    <row r="6" spans="1:37" x14ac:dyDescent="0.25">
      <c r="B6" s="40"/>
      <c r="C6" s="41"/>
      <c r="D6" s="42" t="s">
        <v>113</v>
      </c>
      <c r="E6" s="41"/>
      <c r="F6" s="40"/>
      <c r="G6" s="41"/>
      <c r="H6" s="42" t="s">
        <v>211</v>
      </c>
      <c r="I6" s="42" t="s">
        <v>129</v>
      </c>
      <c r="J6" s="45" t="s">
        <v>114</v>
      </c>
      <c r="K6" s="40"/>
      <c r="L6" s="41"/>
      <c r="M6" s="43" t="s">
        <v>115</v>
      </c>
      <c r="N6" s="45" t="s">
        <v>110</v>
      </c>
      <c r="O6" s="40"/>
      <c r="P6" s="41"/>
      <c r="Q6" s="46" t="s">
        <v>117</v>
      </c>
      <c r="R6" s="50"/>
      <c r="S6" s="54" t="s">
        <v>209</v>
      </c>
      <c r="T6" s="50" t="s">
        <v>199</v>
      </c>
      <c r="U6" s="54"/>
      <c r="V6" s="53" t="s">
        <v>118</v>
      </c>
      <c r="W6" t="s">
        <v>98</v>
      </c>
      <c r="Y6" t="s">
        <v>98</v>
      </c>
      <c r="Z6" t="s">
        <v>230</v>
      </c>
      <c r="AA6" t="s">
        <v>98</v>
      </c>
      <c r="AB6" t="s">
        <v>128</v>
      </c>
      <c r="AC6" t="s">
        <v>114</v>
      </c>
      <c r="AH6" t="s">
        <v>98</v>
      </c>
      <c r="AI6" t="s">
        <v>268</v>
      </c>
      <c r="AJ6" t="s">
        <v>272</v>
      </c>
      <c r="AK6" t="s">
        <v>303</v>
      </c>
    </row>
    <row r="7" spans="1:37" x14ac:dyDescent="0.25">
      <c r="B7" s="40"/>
      <c r="C7" s="41"/>
      <c r="D7" s="42" t="s">
        <v>119</v>
      </c>
      <c r="E7" s="41"/>
      <c r="F7" s="40"/>
      <c r="G7" s="41"/>
      <c r="H7" s="42" t="s">
        <v>210</v>
      </c>
      <c r="I7" s="42" t="s">
        <v>248</v>
      </c>
      <c r="J7" s="45" t="s">
        <v>120</v>
      </c>
      <c r="K7" s="40"/>
      <c r="L7" s="41"/>
      <c r="M7" s="46" t="s">
        <v>121</v>
      </c>
      <c r="N7" s="45" t="s">
        <v>116</v>
      </c>
      <c r="O7" s="40"/>
      <c r="P7" s="41"/>
      <c r="Q7" s="46" t="s">
        <v>123</v>
      </c>
      <c r="R7" s="50"/>
      <c r="S7" s="54"/>
      <c r="T7" s="50" t="s">
        <v>200</v>
      </c>
      <c r="U7" s="54"/>
      <c r="V7" s="53" t="s">
        <v>124</v>
      </c>
      <c r="Z7" t="s">
        <v>231</v>
      </c>
      <c r="AC7" t="s">
        <v>98</v>
      </c>
      <c r="AJ7" t="s">
        <v>273</v>
      </c>
      <c r="AK7" t="s">
        <v>304</v>
      </c>
    </row>
    <row r="8" spans="1:37" x14ac:dyDescent="0.25">
      <c r="B8" s="40"/>
      <c r="C8" s="41"/>
      <c r="D8" s="42" t="s">
        <v>125</v>
      </c>
      <c r="E8" s="41"/>
      <c r="F8" s="40"/>
      <c r="G8" s="41"/>
      <c r="H8" s="42" t="s">
        <v>297</v>
      </c>
      <c r="I8" s="42" t="s">
        <v>83</v>
      </c>
      <c r="J8" s="45" t="s">
        <v>126</v>
      </c>
      <c r="K8" s="40"/>
      <c r="L8" s="41"/>
      <c r="M8" s="46" t="s">
        <v>316</v>
      </c>
      <c r="N8" s="41" t="s">
        <v>122</v>
      </c>
      <c r="O8" s="40"/>
      <c r="P8" s="41"/>
      <c r="Q8" s="46" t="s">
        <v>127</v>
      </c>
      <c r="R8" s="50"/>
      <c r="S8" s="54"/>
      <c r="T8" s="50" t="s">
        <v>308</v>
      </c>
      <c r="U8" s="54"/>
      <c r="V8" s="55" t="s">
        <v>128</v>
      </c>
      <c r="AJ8" t="s">
        <v>274</v>
      </c>
      <c r="AK8" t="s">
        <v>305</v>
      </c>
    </row>
    <row r="9" spans="1:37" x14ac:dyDescent="0.25">
      <c r="B9" s="40"/>
      <c r="C9" s="41"/>
      <c r="D9" s="40"/>
      <c r="E9" s="41"/>
      <c r="F9" s="40"/>
      <c r="G9" s="41"/>
      <c r="H9" s="42" t="s">
        <v>298</v>
      </c>
      <c r="I9" s="42" t="s">
        <v>107</v>
      </c>
      <c r="J9" s="45" t="s">
        <v>130</v>
      </c>
      <c r="K9" s="40"/>
      <c r="L9" s="41"/>
      <c r="M9" s="40"/>
      <c r="N9" s="41"/>
      <c r="O9" s="40"/>
      <c r="P9" s="41"/>
      <c r="Q9" s="46" t="s">
        <v>131</v>
      </c>
      <c r="R9" s="50"/>
      <c r="S9" s="54"/>
      <c r="T9" s="50"/>
      <c r="U9" s="54"/>
      <c r="V9" s="55"/>
      <c r="AJ9" t="s">
        <v>281</v>
      </c>
      <c r="AK9" t="s">
        <v>306</v>
      </c>
    </row>
    <row r="10" spans="1:37" x14ac:dyDescent="0.25">
      <c r="B10" s="40"/>
      <c r="C10" s="41"/>
      <c r="D10" s="40"/>
      <c r="E10" s="41"/>
      <c r="F10" s="40"/>
      <c r="G10" s="41"/>
      <c r="H10" s="42" t="e">
        <v>#N/A</v>
      </c>
      <c r="I10" s="42" t="s">
        <v>133</v>
      </c>
      <c r="J10" s="45" t="s">
        <v>132</v>
      </c>
      <c r="K10" s="40"/>
      <c r="L10" s="41"/>
      <c r="M10" s="40"/>
      <c r="N10" s="41"/>
      <c r="O10" s="40"/>
      <c r="P10" s="41"/>
      <c r="Q10" s="40"/>
      <c r="R10" s="50"/>
      <c r="S10" s="54"/>
      <c r="T10" s="50"/>
      <c r="U10" s="54"/>
      <c r="V10" s="55"/>
      <c r="AJ10" t="s">
        <v>275</v>
      </c>
    </row>
    <row r="11" spans="1:37" x14ac:dyDescent="0.25">
      <c r="B11" s="40"/>
      <c r="C11" s="41"/>
      <c r="D11" s="40"/>
      <c r="E11" s="41"/>
      <c r="F11" s="40"/>
      <c r="G11" s="41"/>
      <c r="H11" s="43" t="e">
        <v>#N/A</v>
      </c>
      <c r="I11" s="43" t="s">
        <v>279</v>
      </c>
      <c r="J11" s="45" t="s">
        <v>134</v>
      </c>
      <c r="K11" s="40"/>
      <c r="L11" s="41"/>
      <c r="M11" s="40"/>
      <c r="N11" s="41"/>
      <c r="O11" s="40"/>
      <c r="P11" s="41"/>
      <c r="Q11" s="40"/>
      <c r="R11" s="50"/>
      <c r="S11" s="54"/>
      <c r="T11" s="50"/>
      <c r="U11" s="54"/>
      <c r="V11" s="55"/>
      <c r="AJ11" t="s">
        <v>276</v>
      </c>
    </row>
    <row r="12" spans="1:37" x14ac:dyDescent="0.25">
      <c r="B12" s="40"/>
      <c r="C12" s="41"/>
      <c r="D12" s="40"/>
      <c r="E12" s="41"/>
      <c r="F12" s="40"/>
      <c r="G12" s="41"/>
      <c r="H12" s="46" t="e">
        <v>#N/A</v>
      </c>
      <c r="I12" s="46" t="s">
        <v>249</v>
      </c>
      <c r="J12" s="45" t="s">
        <v>135</v>
      </c>
      <c r="K12" s="40"/>
      <c r="L12" s="41"/>
      <c r="M12" s="40"/>
      <c r="N12" s="41"/>
      <c r="O12" s="40"/>
      <c r="P12" s="41"/>
      <c r="Q12" s="40"/>
      <c r="R12" s="50"/>
      <c r="S12" s="54"/>
      <c r="T12" s="50"/>
      <c r="U12" s="54"/>
      <c r="V12" s="55"/>
      <c r="AJ12" t="s">
        <v>282</v>
      </c>
    </row>
    <row r="13" spans="1:37" x14ac:dyDescent="0.25">
      <c r="B13" s="40"/>
      <c r="C13" s="41"/>
      <c r="D13" s="40"/>
      <c r="E13" s="41"/>
      <c r="F13" s="40"/>
      <c r="G13" s="41"/>
      <c r="H13" s="40"/>
      <c r="I13" s="40" t="s">
        <v>313</v>
      </c>
      <c r="J13" s="45" t="s">
        <v>136</v>
      </c>
      <c r="K13" s="40"/>
      <c r="L13" s="41"/>
      <c r="M13" s="40"/>
      <c r="N13" s="41"/>
      <c r="O13" s="40"/>
      <c r="P13" s="41"/>
      <c r="Q13" s="40"/>
      <c r="R13" s="50"/>
      <c r="S13" s="54"/>
      <c r="T13" s="50"/>
      <c r="U13" s="54"/>
      <c r="V13" s="55"/>
      <c r="AJ13" t="s">
        <v>277</v>
      </c>
    </row>
    <row r="14" spans="1:37" x14ac:dyDescent="0.25">
      <c r="B14" s="40"/>
      <c r="C14" s="41"/>
      <c r="D14" s="40"/>
      <c r="E14" s="41"/>
      <c r="F14" s="40"/>
      <c r="G14" s="41"/>
      <c r="H14" s="40"/>
      <c r="I14" s="40" t="s">
        <v>314</v>
      </c>
      <c r="J14" s="45" t="s">
        <v>137</v>
      </c>
      <c r="K14" s="40"/>
      <c r="L14" s="41"/>
      <c r="M14" s="40"/>
      <c r="N14" s="41"/>
      <c r="O14" s="40"/>
      <c r="P14" s="41"/>
      <c r="Q14" s="40"/>
      <c r="R14" s="50"/>
      <c r="S14" s="54"/>
      <c r="T14" s="50"/>
      <c r="U14" s="54"/>
      <c r="V14" s="55"/>
      <c r="AJ14" t="s">
        <v>283</v>
      </c>
    </row>
    <row r="15" spans="1:37" x14ac:dyDescent="0.25">
      <c r="B15" s="40"/>
      <c r="C15" s="41"/>
      <c r="D15" s="40"/>
      <c r="E15" s="41"/>
      <c r="F15" s="40"/>
      <c r="G15" s="41"/>
      <c r="H15" s="40"/>
      <c r="I15" s="40" t="s">
        <v>315</v>
      </c>
      <c r="J15" s="45" t="s">
        <v>138</v>
      </c>
      <c r="K15" s="40"/>
      <c r="L15" s="41"/>
      <c r="M15" s="40"/>
      <c r="N15" s="41"/>
      <c r="O15" s="40"/>
      <c r="P15" s="41"/>
      <c r="Q15" s="40"/>
      <c r="R15" s="50"/>
      <c r="S15" s="54"/>
      <c r="T15" s="50"/>
      <c r="U15" s="54"/>
      <c r="V15" s="55"/>
      <c r="AJ15" t="s">
        <v>284</v>
      </c>
    </row>
    <row r="16" spans="1:37" x14ac:dyDescent="0.25">
      <c r="B16" s="56"/>
      <c r="C16" s="57"/>
      <c r="D16" s="56"/>
      <c r="E16" s="57"/>
      <c r="F16" s="56"/>
      <c r="G16" s="57"/>
      <c r="H16" s="58"/>
      <c r="I16" s="56"/>
      <c r="J16" s="57"/>
      <c r="K16" s="56"/>
      <c r="L16" s="57"/>
      <c r="M16" s="56"/>
      <c r="N16" s="57"/>
      <c r="O16" s="56"/>
      <c r="P16" s="57"/>
      <c r="Q16" s="56"/>
      <c r="R16" s="50"/>
      <c r="S16" s="54"/>
      <c r="T16" s="50"/>
      <c r="U16" s="54"/>
      <c r="V16" s="55"/>
      <c r="AJ16" t="s">
        <v>285</v>
      </c>
    </row>
    <row r="17" spans="1:36" x14ac:dyDescent="0.25">
      <c r="B17" s="40"/>
      <c r="C17" s="41"/>
      <c r="D17" s="40"/>
      <c r="E17" s="41"/>
      <c r="F17" s="40"/>
      <c r="G17" s="41"/>
      <c r="H17" s="40"/>
      <c r="I17" s="40"/>
      <c r="J17" s="41"/>
      <c r="K17" s="40"/>
      <c r="L17" s="41"/>
      <c r="M17" s="40"/>
      <c r="N17" s="41"/>
      <c r="O17" s="40"/>
      <c r="P17" s="41"/>
      <c r="Q17" s="40"/>
      <c r="R17" s="50"/>
      <c r="S17" s="54"/>
      <c r="T17" s="50"/>
      <c r="U17" s="54"/>
      <c r="V17" s="55"/>
      <c r="AJ17" t="s">
        <v>286</v>
      </c>
    </row>
    <row r="18" spans="1:36" x14ac:dyDescent="0.25">
      <c r="B18" s="40"/>
      <c r="C18" s="41"/>
      <c r="D18" s="40"/>
      <c r="E18" s="41"/>
      <c r="F18" s="40"/>
      <c r="G18" s="41"/>
      <c r="H18" s="40"/>
      <c r="I18" s="40"/>
      <c r="J18" s="41"/>
      <c r="K18" s="40"/>
      <c r="L18" s="41"/>
      <c r="M18" s="40"/>
      <c r="N18" s="41"/>
      <c r="O18" s="40"/>
      <c r="P18" s="41"/>
      <c r="Q18" s="40"/>
      <c r="R18" s="50"/>
      <c r="S18" s="54"/>
      <c r="T18" s="50"/>
      <c r="U18" s="54"/>
      <c r="V18" s="55"/>
      <c r="AJ18" t="s">
        <v>287</v>
      </c>
    </row>
    <row r="19" spans="1:36" x14ac:dyDescent="0.25">
      <c r="C19" s="59"/>
      <c r="D19" s="40"/>
      <c r="E19" s="41"/>
      <c r="F19" s="40"/>
      <c r="G19" s="41"/>
      <c r="H19" s="40"/>
      <c r="I19" s="40"/>
      <c r="J19" s="41"/>
      <c r="K19" s="40"/>
      <c r="L19" s="41"/>
      <c r="M19" s="40"/>
      <c r="N19" s="41"/>
      <c r="O19" s="40"/>
      <c r="P19" s="41"/>
      <c r="Q19" s="40"/>
      <c r="R19" s="50"/>
      <c r="S19" s="54"/>
      <c r="T19" s="50"/>
      <c r="U19" s="54"/>
      <c r="V19" s="55"/>
      <c r="AJ19" t="s">
        <v>288</v>
      </c>
    </row>
    <row r="20" spans="1:36" x14ac:dyDescent="0.25">
      <c r="A20" s="60" t="s">
        <v>139</v>
      </c>
      <c r="B20" s="40"/>
      <c r="C20" s="41"/>
      <c r="D20" s="40"/>
      <c r="E20" s="41"/>
      <c r="F20" s="40"/>
      <c r="G20" s="41"/>
      <c r="H20" s="40"/>
      <c r="I20" s="40"/>
      <c r="J20" s="41"/>
      <c r="K20" s="40"/>
      <c r="L20" s="41"/>
      <c r="M20" s="40"/>
      <c r="N20" s="41"/>
      <c r="O20" s="40"/>
      <c r="P20" s="41"/>
      <c r="Q20" s="40"/>
      <c r="R20" s="50"/>
      <c r="S20" s="54"/>
      <c r="T20" s="50"/>
      <c r="U20" s="54"/>
      <c r="V20" s="55"/>
      <c r="AJ20" t="s">
        <v>289</v>
      </c>
    </row>
    <row r="21" spans="1:36" x14ac:dyDescent="0.25">
      <c r="B21" s="54"/>
      <c r="C21" s="50"/>
      <c r="D21" s="54"/>
      <c r="E21" s="50"/>
      <c r="F21" s="54"/>
      <c r="G21" s="50"/>
      <c r="H21" s="61"/>
      <c r="I21" s="54"/>
      <c r="J21" s="50"/>
      <c r="K21" s="54"/>
      <c r="L21" s="50"/>
      <c r="M21" s="54"/>
      <c r="N21" s="50"/>
      <c r="O21" s="54"/>
      <c r="P21" s="50"/>
      <c r="Q21" s="54"/>
      <c r="R21" s="50"/>
      <c r="S21" s="54"/>
      <c r="T21" s="50"/>
      <c r="U21" s="54"/>
      <c r="V21" s="55"/>
      <c r="AJ21" t="s">
        <v>290</v>
      </c>
    </row>
    <row r="22" spans="1:36" x14ac:dyDescent="0.25">
      <c r="A22" s="62" t="s">
        <v>140</v>
      </c>
      <c r="B22" s="1" t="s">
        <v>60</v>
      </c>
      <c r="C22" s="50" t="s">
        <v>60</v>
      </c>
      <c r="D22" s="54" t="s">
        <v>77</v>
      </c>
      <c r="E22" s="50" t="s">
        <v>60</v>
      </c>
      <c r="F22" s="54" t="s">
        <v>60</v>
      </c>
      <c r="G22" s="50" t="s">
        <v>60</v>
      </c>
      <c r="H22" s="61" t="s">
        <v>60</v>
      </c>
      <c r="I22" s="54" t="s">
        <v>60</v>
      </c>
      <c r="J22" s="50" t="s">
        <v>60</v>
      </c>
      <c r="K22" s="54" t="s">
        <v>77</v>
      </c>
      <c r="L22" s="50" t="s">
        <v>60</v>
      </c>
      <c r="M22" s="54" t="s">
        <v>60</v>
      </c>
      <c r="N22" s="50" t="s">
        <v>60</v>
      </c>
      <c r="O22" s="54" t="s">
        <v>60</v>
      </c>
      <c r="P22" s="50" t="s">
        <v>60</v>
      </c>
      <c r="Q22" s="54" t="s">
        <v>60</v>
      </c>
      <c r="R22" s="50" t="s">
        <v>77</v>
      </c>
      <c r="S22" s="54" t="s">
        <v>60</v>
      </c>
      <c r="T22" s="50" t="s">
        <v>77</v>
      </c>
      <c r="U22" s="54" t="s">
        <v>60</v>
      </c>
      <c r="V22" s="55" t="s">
        <v>60</v>
      </c>
      <c r="AJ22" t="s">
        <v>291</v>
      </c>
    </row>
    <row r="23" spans="1:36" x14ac:dyDescent="0.25">
      <c r="B23" s="54"/>
      <c r="C23" s="50"/>
      <c r="D23" s="54"/>
      <c r="E23" s="50"/>
      <c r="F23" s="54"/>
      <c r="G23" s="50"/>
      <c r="H23" s="61"/>
      <c r="I23" s="54"/>
      <c r="J23" s="50"/>
      <c r="K23" s="54"/>
      <c r="L23" s="50"/>
      <c r="M23" s="54" t="s">
        <v>141</v>
      </c>
      <c r="N23" s="50"/>
      <c r="O23" s="54"/>
      <c r="P23" s="50"/>
      <c r="Q23" s="54"/>
      <c r="R23" s="50"/>
      <c r="S23" s="54"/>
      <c r="T23" s="50"/>
      <c r="U23" s="54"/>
      <c r="V23" s="55"/>
      <c r="AJ23" t="s">
        <v>309</v>
      </c>
    </row>
    <row r="24" spans="1:36" x14ac:dyDescent="0.25">
      <c r="C24" s="50"/>
      <c r="D24" s="54"/>
      <c r="E24" s="50"/>
      <c r="F24" s="54"/>
      <c r="G24" s="50"/>
      <c r="H24" s="61"/>
      <c r="I24" s="54"/>
      <c r="J24" s="50"/>
      <c r="K24" s="54"/>
      <c r="L24" s="50"/>
      <c r="M24" s="54"/>
      <c r="N24" s="50"/>
      <c r="O24" s="54"/>
      <c r="P24" s="50"/>
      <c r="Q24" s="54"/>
      <c r="R24" s="50"/>
      <c r="S24" s="54"/>
      <c r="T24" s="50"/>
      <c r="U24" s="54"/>
      <c r="V24" s="55"/>
      <c r="AJ24" t="s">
        <v>310</v>
      </c>
    </row>
    <row r="25" spans="1:36" ht="79.2" x14ac:dyDescent="0.25">
      <c r="A25" s="62" t="s">
        <v>142</v>
      </c>
      <c r="B25" s="63" t="s">
        <v>143</v>
      </c>
      <c r="C25" s="64" t="s">
        <v>144</v>
      </c>
      <c r="D25" s="63" t="s">
        <v>145</v>
      </c>
      <c r="E25" s="64" t="s">
        <v>146</v>
      </c>
      <c r="F25" s="63" t="s">
        <v>147</v>
      </c>
      <c r="G25" s="64" t="s">
        <v>148</v>
      </c>
      <c r="H25" s="65" t="s">
        <v>149</v>
      </c>
      <c r="I25" s="63" t="s">
        <v>150</v>
      </c>
      <c r="J25" s="64" t="s">
        <v>151</v>
      </c>
      <c r="K25" s="63" t="s">
        <v>152</v>
      </c>
      <c r="L25" s="64" t="s">
        <v>153</v>
      </c>
      <c r="M25" s="63" t="s">
        <v>154</v>
      </c>
      <c r="N25" s="64" t="s">
        <v>155</v>
      </c>
      <c r="O25" s="63" t="s">
        <v>156</v>
      </c>
      <c r="P25" s="64" t="s">
        <v>157</v>
      </c>
      <c r="Q25" s="63" t="s">
        <v>158</v>
      </c>
      <c r="R25" s="66" t="s">
        <v>159</v>
      </c>
      <c r="S25" s="67" t="s">
        <v>160</v>
      </c>
      <c r="T25" s="66" t="s">
        <v>161</v>
      </c>
      <c r="U25" s="67" t="s">
        <v>162</v>
      </c>
      <c r="V25" s="68" t="s">
        <v>163</v>
      </c>
      <c r="AJ25" t="s">
        <v>311</v>
      </c>
    </row>
  </sheetData>
  <sheetProtection password="C420" sheet="1" objects="1" scenarios="1"/>
  <protectedRanges>
    <protectedRange sqref="V3:V7" name="Range1"/>
  </protectedRanges>
  <phoneticPr fontId="0" type="noConversion"/>
  <dataValidations xWindow="187" yWindow="453" count="21">
    <dataValidation type="list" showInputMessage="1" showErrorMessage="1" promptTitle="Method 4253" prompt="Select the method used for ASTM 4253" sqref="Q20">
      <formula1>METHOD_4253</formula1>
    </dataValidation>
    <dataValidation type="list" showInputMessage="1" showErrorMessage="1" promptTitle="Method 4254" prompt="Select the method used for ASTM 4254" sqref="P20">
      <formula1>METHOD_4254</formula1>
    </dataValidation>
    <dataValidation type="list" showInputMessage="1" showErrorMessage="1" promptTitle="Cap Method" prompt="Select the Cap method used" sqref="S20">
      <formula1>CAP_METHOD</formula1>
    </dataValidation>
    <dataValidation type="list" allowBlank="1" showInputMessage="1" showErrorMessage="1" promptTitle="Sample Size" prompt="Select the sample size used" sqref="T20">
      <formula1>"SAMPLE_SIZE"</formula1>
    </dataValidation>
    <dataValidation type="list" allowBlank="1" showInputMessage="1" showErrorMessage="1" promptTitle="Sample Dimension" prompt="Select the sample dimension to use to calculate area" sqref="U20">
      <formula1>SAMPLE_DIMENSION</formula1>
    </dataValidation>
    <dataValidation type="list" showInputMessage="1" showErrorMessage="1" promptTitle="Break Type" prompt="Select the type of break" sqref="V20">
      <formula1>BREAK_TYPE</formula1>
    </dataValidation>
    <dataValidation type="list" allowBlank="1" showInputMessage="1" showErrorMessage="1" promptTitle="Delivery Method" prompt="Select the sample delivery method" sqref="R20">
      <formula1>DELIVERY_METHOD</formula1>
    </dataValidation>
    <dataValidation type="list" showInputMessage="1" showErrorMessage="1" promptTitle="Moisture Content Method" prompt="Select the ASTM moisture content method used" sqref="O20">
      <formula1>MOISTURE_CONTENT_METHOD</formula1>
    </dataValidation>
    <dataValidation type="list" showInputMessage="1" showErrorMessage="1" promptTitle="ASTM Method" prompt="Select the appropriate ASTM method used" sqref="N20">
      <formula1>ASTM_METHOD</formula1>
    </dataValidation>
    <dataValidation type="list" showInputMessage="1" showErrorMessage="1" promptTitle="Transmission Mode" prompt="Select the transmission mode" sqref="M20">
      <formula1>TRANSMISSION_MODE</formula1>
    </dataValidation>
    <dataValidation type="list" showInputMessage="1" showErrorMessage="1" promptTitle="Test Result" prompt="Select a test result or info only  " sqref="L20">
      <formula1>TEST_RESULT</formula1>
    </dataValidation>
    <dataValidation type="list" allowBlank="1" showInputMessage="1" showErrorMessage="1" promptTitle="Material Source" prompt="Select the material source" sqref="K20">
      <formula1>MATERIAL_SOURCE</formula1>
    </dataValidation>
    <dataValidation type="list" showInputMessage="1" showErrorMessage="1" promptTitle="Group Symbol" prompt="Select the group symbol" sqref="J20">
      <formula1>GROUP_SYMBOL</formula1>
    </dataValidation>
    <dataValidation type="list" showInputMessage="1" showErrorMessage="1" promptTitle="Soil Feature" prompt="Select the soil feature" sqref="I20">
      <formula1>SOIL_FEATURE</formula1>
    </dataValidation>
    <dataValidation type="list" showInputMessage="1" showErrorMessage="1" promptTitle="Concrete Feature" prompt="Select the concrete feature" sqref="H20">
      <formula1>CONCRETE_FEATURE</formula1>
    </dataValidation>
    <dataValidation type="list" showInputMessage="1" showErrorMessage="1" promptTitle="Preparation Method" prompt="Select the preparation method" sqref="F20">
      <formula1>PREPARATION_METHOD</formula1>
    </dataValidation>
    <dataValidation type="list" showInputMessage="1" showErrorMessage="1" promptTitle="Specific Gravity Method" prompt="Select the specific gravity method used" sqref="E20">
      <formula1>SPECIFIC_GRAVITY_METHOD</formula1>
    </dataValidation>
    <dataValidation type="list" allowBlank="1" showInputMessage="1" showErrorMessage="1" promptTitle="Placement Method" prompt="Select the placement method" sqref="D20">
      <formula1>PLACEMENT_METHOD</formula1>
    </dataValidation>
    <dataValidation type="list" showInputMessage="1" showErrorMessage="1" promptTitle="Lab Type" prompt="Select the labs QA or QC status or IND for Independent pertaining to this contract" sqref="C20">
      <formula1>LAB_TYPE</formula1>
    </dataValidation>
    <dataValidation type="list" showInputMessage="1" showErrorMessage="1" promptTitle="Yes or No" prompt="Yes or No" sqref="B20">
      <formula1>YES_NO</formula1>
    </dataValidation>
    <dataValidation type="list" showInputMessage="1" showErrorMessage="1" promptTitle="Hammer Method" prompt="Select manual or mechanical hammer method" sqref="G20">
      <formula1>HAMMER_METHOD</formula1>
    </dataValidation>
  </dataValidations>
  <pageMargins left="0.75" right="0.75" top="1" bottom="1" header="0.5" footer="0.5"/>
  <pageSetup scale="85" fitToWidth="3" orientation="landscape" horizontalDpi="200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B76F4F30B9054CB1648E20A4C37D9E" ma:contentTypeVersion="3" ma:contentTypeDescription="Create a new document." ma:contentTypeScope="" ma:versionID="0a85ae2725f39a409cdc38b44431d6ce">
  <xsd:schema xmlns:xsd="http://www.w3.org/2001/XMLSchema" xmlns:xs="http://www.w3.org/2001/XMLSchema" xmlns:p="http://schemas.microsoft.com/office/2006/metadata/properties" xmlns:ns2="aa85b83b-660d-4290-9ec1-47333279c438" targetNamespace="http://schemas.microsoft.com/office/2006/metadata/properties" ma:root="true" ma:fieldsID="c9f519cd643e6952f99971913cad84e5" ns2:_="">
    <xsd:import namespace="aa85b83b-660d-4290-9ec1-47333279c438"/>
    <xsd:element name="properties">
      <xsd:complexType>
        <xsd:sequence>
          <xsd:element name="documentManagement">
            <xsd:complexType>
              <xsd:all>
                <xsd:element ref="ns2:TestMaterial"/>
                <xsd:element ref="ns2:MVNQ_x0020_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5b83b-660d-4290-9ec1-47333279c438" elementFormDefault="qualified">
    <xsd:import namespace="http://schemas.microsoft.com/office/2006/documentManagement/types"/>
    <xsd:import namespace="http://schemas.microsoft.com/office/infopath/2007/PartnerControls"/>
    <xsd:element name="TestMaterial" ma:index="8" ma:displayName="Test Material" ma:default="Other" ma:description="Test Material" ma:format="Dropdown" ma:internalName="TestMaterial">
      <xsd:simpleType>
        <xsd:restriction base="dms:Choice">
          <xsd:enumeration value="Soil"/>
          <xsd:enumeration value="Weld"/>
          <xsd:enumeration value="Concrete"/>
          <xsd:enumeration value="Other"/>
        </xsd:restriction>
      </xsd:simpleType>
    </xsd:element>
    <xsd:element name="MVNQ_x0020_Version" ma:index="9" nillable="true" ma:displayName="MVNQ Version" ma:description="MVNQ Version that should reside in the form" ma:internalName="MVNQ_x0020_Version">
      <xsd:simpleType>
        <xsd:restriction base="dms:Text">
          <xsd:maxLength value="6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: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Material xmlns="aa85b83b-660d-4290-9ec1-47333279c438">Soil</TestMaterial>
    <MVNQ_x0020_Version xmlns="aa85b83b-660d-4290-9ec1-47333279c438">110523</MVNQ_x0020_Version>
  </documentManagement>
</p:properties>
</file>

<file path=customXml/itemProps1.xml><?xml version="1.0" encoding="utf-8"?>
<ds:datastoreItem xmlns:ds="http://schemas.openxmlformats.org/officeDocument/2006/customXml" ds:itemID="{1957B023-B0C3-495F-B0EC-E66ACEEB2D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85b83b-660d-4290-9ec1-47333279c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F941A6-1364-468E-A4A2-938C4ACE6C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884BCB-56F2-44BE-BB34-6E22B78B86A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E16BA0C-7FAC-454A-B53B-23074FCDFDC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42</vt:i4>
      </vt:variant>
    </vt:vector>
  </HeadingPairs>
  <TitlesOfParts>
    <vt:vector size="45" baseType="lpstr">
      <vt:lpstr>MVNQS05</vt:lpstr>
      <vt:lpstr>Data</vt:lpstr>
      <vt:lpstr>Lookup</vt:lpstr>
      <vt:lpstr>BREAK_TYPE</vt:lpstr>
      <vt:lpstr>CALIBRATION_BLOCK_TYPE</vt:lpstr>
      <vt:lpstr>CAP_METHOD</vt:lpstr>
      <vt:lpstr>COMPACTION_HAMMER</vt:lpstr>
      <vt:lpstr>CONCRETE_FEATURE</vt:lpstr>
      <vt:lpstr>COUPLANT</vt:lpstr>
      <vt:lpstr>CURRENT</vt:lpstr>
      <vt:lpstr>DELIVERY_METHOD</vt:lpstr>
      <vt:lpstr>DEMAGNETIZING_METHOD</vt:lpstr>
      <vt:lpstr>DEVELOPER</vt:lpstr>
      <vt:lpstr>EMULSIFIER</vt:lpstr>
      <vt:lpstr>FIELD_DIRECTION</vt:lpstr>
      <vt:lpstr>FORM_DATA</vt:lpstr>
      <vt:lpstr>GROUP_SYMBOL</vt:lpstr>
      <vt:lpstr>INFO_DATA</vt:lpstr>
      <vt:lpstr>INSPECTION_TYPE</vt:lpstr>
      <vt:lpstr>JOINT_TYPE</vt:lpstr>
      <vt:lpstr>LAB_TYPE</vt:lpstr>
      <vt:lpstr>MAGNETIC_PARTICULATE</vt:lpstr>
      <vt:lpstr>MAGNETIC_PARTICULATE_APPLICATION</vt:lpstr>
      <vt:lpstr>MAGNETIZING_COMPONENT</vt:lpstr>
      <vt:lpstr>MATERIAL_SOURCE</vt:lpstr>
      <vt:lpstr>METHOD_4253</vt:lpstr>
      <vt:lpstr>METHOD_4254</vt:lpstr>
      <vt:lpstr>MOISTURE_CONTENT_METHOD</vt:lpstr>
      <vt:lpstr>PENETRANT</vt:lpstr>
      <vt:lpstr>PLACEMENT_METHOD</vt:lpstr>
      <vt:lpstr>PREPARATION_METHOD</vt:lpstr>
      <vt:lpstr>MVNQS05!Print_Area</vt:lpstr>
      <vt:lpstr>SAMPLE_DIMENSIONS</vt:lpstr>
      <vt:lpstr>SAMPLE_SIZE</vt:lpstr>
      <vt:lpstr>SIEVE_TYPE</vt:lpstr>
      <vt:lpstr>SOIL_FEATURE</vt:lpstr>
      <vt:lpstr>SOURCE_DATA</vt:lpstr>
      <vt:lpstr>SPEC_DATA</vt:lpstr>
      <vt:lpstr>SPECIFIC_GRAVITY_METHOD</vt:lpstr>
      <vt:lpstr>TEST_DATA</vt:lpstr>
      <vt:lpstr>TEST_METHOD</vt:lpstr>
      <vt:lpstr>TEST_RESULT</vt:lpstr>
      <vt:lpstr>TRANSMISSION_MODE</vt:lpstr>
      <vt:lpstr>WEDGE_ANGLE</vt:lpstr>
      <vt:lpstr>YES_NO</vt:lpstr>
    </vt:vector>
  </TitlesOfParts>
  <Manager>Bennie Benson</Manager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Unconfined Compressive Strength - ASTM D 2166</dc:title>
  <dc:subject>Compressive Strength Soil</dc:subject>
  <dc:creator>Romanov, Andrey CIV USARMY CEMVN (USA)</dc:creator>
  <cp:keywords>MVNQS05</cp:keywords>
  <cp:lastModifiedBy>Romanov, Andrey CIV USARMY CEMVN (USA)</cp:lastModifiedBy>
  <cp:lastPrinted>2010-05-25T23:14:58Z</cp:lastPrinted>
  <dcterms:created xsi:type="dcterms:W3CDTF">2009-07-13T17:53:20Z</dcterms:created>
  <dcterms:modified xsi:type="dcterms:W3CDTF">2023-09-20T16:28:34Z</dcterms:modified>
  <cp:category>Compressive Strength Soil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Department">
    <vt:lpwstr>QA</vt:lpwstr>
  </property>
  <property fmtid="{D5CDD505-2E9C-101B-9397-08002B2CF9AE}" pid="4" name="Division">
    <vt:lpwstr>MVN</vt:lpwstr>
  </property>
  <property fmtid="{D5CDD505-2E9C-101B-9397-08002B2CF9AE}" pid="5" name="Office">
    <vt:lpwstr>QACC</vt:lpwstr>
  </property>
  <property fmtid="{D5CDD505-2E9C-101B-9397-08002B2CF9AE}" pid="6" name="Publisher">
    <vt:lpwstr>USACE</vt:lpwstr>
  </property>
  <property fmtid="{D5CDD505-2E9C-101B-9397-08002B2CF9AE}" pid="7" name="Order">
    <vt:lpwstr>500.000000000000</vt:lpwstr>
  </property>
  <property fmtid="{D5CDD505-2E9C-101B-9397-08002B2CF9AE}" pid="8" name="display_urn:schemas-microsoft-com:office:office#Editor">
    <vt:lpwstr>Benson, Smith MVN</vt:lpwstr>
  </property>
  <property fmtid="{D5CDD505-2E9C-101B-9397-08002B2CF9AE}" pid="9" name="TemplateUrl">
    <vt:lpwstr/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